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lerk\Documents\Website\Selectboard\SB-Minutes-PDFs\"/>
    </mc:Choice>
  </mc:AlternateContent>
  <xr:revisionPtr revIDLastSave="0" documentId="8_{0506A77B-58F2-4D42-86EE-61558ACA7D6C}" xr6:coauthVersionLast="47" xr6:coauthVersionMax="47" xr10:uidLastSave="{00000000-0000-0000-0000-000000000000}"/>
  <bookViews>
    <workbookView xWindow="3765" yWindow="3765" windowWidth="21600" windowHeight="11385" xr2:uid="{00000000-000D-0000-FFFF-FFFF00000000}"/>
  </bookViews>
  <sheets>
    <sheet name="HwyFundBudget" sheetId="11" r:id="rId1"/>
    <sheet name="GenFundBudget" sheetId="4" r:id="rId2"/>
    <sheet name="Capital Plan" sheetId="12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5" i="4" l="1"/>
  <c r="H172" i="4"/>
  <c r="H156" i="4"/>
  <c r="H136" i="4"/>
  <c r="H128" i="4"/>
  <c r="H122" i="4"/>
  <c r="H116" i="4"/>
  <c r="H104" i="4"/>
  <c r="H91" i="4"/>
  <c r="H67" i="4"/>
  <c r="H31" i="4"/>
  <c r="F185" i="4"/>
  <c r="F172" i="4"/>
  <c r="F156" i="4"/>
  <c r="F136" i="4"/>
  <c r="F128" i="4"/>
  <c r="F122" i="4"/>
  <c r="F116" i="4"/>
  <c r="F104" i="4"/>
  <c r="F91" i="4"/>
  <c r="F67" i="4"/>
  <c r="F31" i="4"/>
  <c r="C46" i="11"/>
  <c r="D46" i="11"/>
  <c r="B46" i="11"/>
  <c r="H187" i="4" l="1"/>
  <c r="H189" i="4" s="1"/>
  <c r="F187" i="4"/>
  <c r="F189" i="4" s="1"/>
  <c r="L32" i="12"/>
  <c r="K32" i="12"/>
  <c r="J32" i="12"/>
  <c r="I32" i="12"/>
  <c r="H32" i="12"/>
  <c r="G32" i="12"/>
  <c r="F32" i="12"/>
  <c r="E32" i="12"/>
  <c r="D32" i="12"/>
  <c r="C32" i="12"/>
  <c r="C34" i="12" s="1"/>
  <c r="C36" i="12" s="1"/>
  <c r="D34" i="12" s="1"/>
  <c r="D36" i="12" s="1"/>
  <c r="E34" i="12" l="1"/>
  <c r="E36" i="12" s="1"/>
  <c r="F34" i="12" s="1"/>
  <c r="F36" i="12" s="1"/>
  <c r="G34" i="12" s="1"/>
  <c r="G35" i="12" l="1"/>
  <c r="G36" i="12" s="1"/>
  <c r="H34" i="12" s="1"/>
  <c r="H35" i="12" l="1"/>
  <c r="H36" i="12" s="1"/>
  <c r="I34" i="12" s="1"/>
  <c r="I35" i="12" l="1"/>
  <c r="I36" i="12" s="1"/>
  <c r="J34" i="12" s="1"/>
  <c r="J35" i="12" l="1"/>
  <c r="J36" i="12" s="1"/>
  <c r="K34" i="12" s="1"/>
  <c r="K35" i="12" l="1"/>
  <c r="K36" i="12" s="1"/>
  <c r="L34" i="12" s="1"/>
  <c r="L35" i="12" l="1"/>
  <c r="L36" i="12" s="1"/>
  <c r="E46" i="11" l="1"/>
  <c r="G116" i="4" l="1"/>
  <c r="G67" i="4"/>
  <c r="E188" i="4" l="1"/>
  <c r="D188" i="4"/>
  <c r="C188" i="4"/>
  <c r="B188" i="4"/>
  <c r="I185" i="4"/>
  <c r="G185" i="4"/>
  <c r="I172" i="4"/>
  <c r="G172" i="4"/>
  <c r="E172" i="4"/>
  <c r="D172" i="4"/>
  <c r="C172" i="4"/>
  <c r="B172" i="4"/>
  <c r="I156" i="4"/>
  <c r="G156" i="4"/>
  <c r="E156" i="4"/>
  <c r="D156" i="4"/>
  <c r="C156" i="4"/>
  <c r="B156" i="4"/>
  <c r="I136" i="4"/>
  <c r="G136" i="4"/>
  <c r="E136" i="4"/>
  <c r="D136" i="4"/>
  <c r="C136" i="4"/>
  <c r="B136" i="4"/>
  <c r="I128" i="4"/>
  <c r="G128" i="4"/>
  <c r="E128" i="4"/>
  <c r="D128" i="4"/>
  <c r="C128" i="4"/>
  <c r="B128" i="4"/>
  <c r="I122" i="4"/>
  <c r="G122" i="4"/>
  <c r="E122" i="4"/>
  <c r="D122" i="4"/>
  <c r="C122" i="4"/>
  <c r="B122" i="4"/>
  <c r="I116" i="4"/>
  <c r="E116" i="4"/>
  <c r="D116" i="4"/>
  <c r="C116" i="4"/>
  <c r="B116" i="4"/>
  <c r="I104" i="4"/>
  <c r="G104" i="4"/>
  <c r="E104" i="4"/>
  <c r="D104" i="4"/>
  <c r="C104" i="4"/>
  <c r="B104" i="4"/>
  <c r="I91" i="4"/>
  <c r="G91" i="4"/>
  <c r="E91" i="4"/>
  <c r="D91" i="4"/>
  <c r="C91" i="4"/>
  <c r="B91" i="4"/>
  <c r="I67" i="4"/>
  <c r="E67" i="4"/>
  <c r="D67" i="4"/>
  <c r="C67" i="4"/>
  <c r="B67" i="4"/>
  <c r="I31" i="4"/>
  <c r="G31" i="4"/>
  <c r="E31" i="4"/>
  <c r="D31" i="4"/>
  <c r="C31" i="4"/>
  <c r="B31" i="4"/>
  <c r="G187" i="4" l="1"/>
  <c r="G189" i="4" s="1"/>
  <c r="I187" i="4"/>
  <c r="D187" i="4"/>
  <c r="D189" i="4" s="1"/>
  <c r="B187" i="4"/>
  <c r="B189" i="4" s="1"/>
  <c r="E187" i="4"/>
  <c r="E189" i="4" s="1"/>
  <c r="C187" i="4"/>
  <c r="C189" i="4" s="1"/>
  <c r="I189" i="4" l="1"/>
</calcChain>
</file>

<file path=xl/sharedStrings.xml><?xml version="1.0" encoding="utf-8"?>
<sst xmlns="http://schemas.openxmlformats.org/spreadsheetml/2006/main" count="430" uniqueCount="249">
  <si>
    <t xml:space="preserve"> </t>
  </si>
  <si>
    <t>ACTUAL</t>
  </si>
  <si>
    <t>BUDGET</t>
  </si>
  <si>
    <t>PROPOSED</t>
  </si>
  <si>
    <t>HIGHWAY MAINT.</t>
  </si>
  <si>
    <t>Personnel Expenses</t>
  </si>
  <si>
    <t>MSHA Training</t>
  </si>
  <si>
    <t>Culverts</t>
  </si>
  <si>
    <t>Gravel</t>
  </si>
  <si>
    <t>Chloride</t>
  </si>
  <si>
    <t>Gravel Pit - Operating Exp.</t>
  </si>
  <si>
    <t>Contract Services</t>
  </si>
  <si>
    <t>Retreatment</t>
  </si>
  <si>
    <t>Bridge Repairs</t>
  </si>
  <si>
    <t>Covered Bridge Maint.</t>
  </si>
  <si>
    <t>Road Sign Replacement</t>
  </si>
  <si>
    <t>Highway Structures Engineering</t>
  </si>
  <si>
    <t>Miscellaneous</t>
  </si>
  <si>
    <t>Salt</t>
  </si>
  <si>
    <t>Sand</t>
  </si>
  <si>
    <t>Road Line Painting</t>
  </si>
  <si>
    <t>Total</t>
  </si>
  <si>
    <t>FY 17</t>
  </si>
  <si>
    <t>Vehicle &amp; Equip.Ins.</t>
  </si>
  <si>
    <t>Garage-Supplies</t>
  </si>
  <si>
    <t>Telephone - Garage</t>
  </si>
  <si>
    <t>Telephone - Cell</t>
  </si>
  <si>
    <t>Building Maint.</t>
  </si>
  <si>
    <t>Electricity</t>
  </si>
  <si>
    <t>Gasoline</t>
  </si>
  <si>
    <t>Diesel Fuel</t>
  </si>
  <si>
    <t>Motor Oil &amp; Grease</t>
  </si>
  <si>
    <t>Operating Costs</t>
  </si>
  <si>
    <t>Equipment Repairs</t>
  </si>
  <si>
    <t>Radios &amp; Radio Repair</t>
  </si>
  <si>
    <t>Small Tools &amp; Equip.</t>
  </si>
  <si>
    <t>Act 64 Payment to State</t>
  </si>
  <si>
    <t>FY 14</t>
  </si>
  <si>
    <t>FY 15</t>
  </si>
  <si>
    <t>FY 16</t>
  </si>
  <si>
    <t>SELECTBOARD</t>
  </si>
  <si>
    <t>Selectboard Salaries</t>
  </si>
  <si>
    <t>Selectboard Expenses</t>
  </si>
  <si>
    <t>Legal Notices</t>
  </si>
  <si>
    <t>Town Plan Expenses</t>
  </si>
  <si>
    <t>Meetings/Training</t>
  </si>
  <si>
    <t>V.L.C.T. Assessment</t>
  </si>
  <si>
    <t>WRC Asssessment</t>
  </si>
  <si>
    <t>WSWMD Assessment</t>
  </si>
  <si>
    <t>Professional Services</t>
  </si>
  <si>
    <t>Audit &amp; Accounting</t>
  </si>
  <si>
    <t>Gravel Pit Opening Expense</t>
  </si>
  <si>
    <t>Debt Repayment</t>
  </si>
  <si>
    <t>FICA &amp; Medicare</t>
  </si>
  <si>
    <t>Retirement</t>
  </si>
  <si>
    <t xml:space="preserve">Health Insurance </t>
  </si>
  <si>
    <t>Health Reimbusement Acct. (HRA)</t>
  </si>
  <si>
    <t>Pmt in Lieu of Health Ins</t>
  </si>
  <si>
    <t>Unemployment Insurance</t>
  </si>
  <si>
    <t>Workers Compensation</t>
  </si>
  <si>
    <t>Public Official Liability</t>
  </si>
  <si>
    <t>Property Owners Policy</t>
  </si>
  <si>
    <t>ADMINISTRATION</t>
  </si>
  <si>
    <t>Wages - Town Clerk</t>
  </si>
  <si>
    <t>Wages - Treasurer/Tax Collector</t>
  </si>
  <si>
    <t>Elections - Operating Supplies</t>
  </si>
  <si>
    <t>Supplies &amp; Postage</t>
  </si>
  <si>
    <t>Annual Bulk Mail Permit</t>
  </si>
  <si>
    <t>Dues &amp; Meetings</t>
  </si>
  <si>
    <t>Record Restoration</t>
  </si>
  <si>
    <t>Wages - Auditors</t>
  </si>
  <si>
    <t>Wages - Town Report typist</t>
  </si>
  <si>
    <t>Supplies - Auditors</t>
  </si>
  <si>
    <t>Training - Auditors</t>
  </si>
  <si>
    <t>Town Meeting Training</t>
  </si>
  <si>
    <t>Town Report-Print</t>
  </si>
  <si>
    <t>Town Report-Postage</t>
  </si>
  <si>
    <t>Listers - Wages</t>
  </si>
  <si>
    <t>Listers - Clerical</t>
  </si>
  <si>
    <t>Listers - Reappraisal Wages</t>
  </si>
  <si>
    <t>Listers - Supplies &amp; Postage</t>
  </si>
  <si>
    <t>Listers - Meetings &amp; Training</t>
  </si>
  <si>
    <t>Listers-Licenses&amp;Software</t>
  </si>
  <si>
    <t>Listers - Legal Notices</t>
  </si>
  <si>
    <t>Reappraisal Fund Transfer</t>
  </si>
  <si>
    <t>Mapping</t>
  </si>
  <si>
    <t>Listers - Travel Expenses</t>
  </si>
  <si>
    <t>Wages-Del.Tax Collector</t>
  </si>
  <si>
    <t>Del. Tax Collector Expenses</t>
  </si>
  <si>
    <t>Refund of Tax Sale Proceeds</t>
  </si>
  <si>
    <t>PLANNING/ZONING</t>
  </si>
  <si>
    <t>Wages-Zoning Administrator</t>
  </si>
  <si>
    <t>Supplies &amp; Postage-Zoning</t>
  </si>
  <si>
    <t>Supplies &amp; Postage-PC</t>
  </si>
  <si>
    <t>Supplies &amp; Postage-DRB</t>
  </si>
  <si>
    <t>Legal Notices-PC</t>
  </si>
  <si>
    <t>Legal Notices-DRB</t>
  </si>
  <si>
    <t>Meetings &amp; Training-Zon</t>
  </si>
  <si>
    <t>Meetings &amp; Training-PC</t>
  </si>
  <si>
    <t>Meetings &amp; Training-DRB</t>
  </si>
  <si>
    <t>Printing-Zoning</t>
  </si>
  <si>
    <t>Printing-PC</t>
  </si>
  <si>
    <t>Printing - DRB</t>
  </si>
  <si>
    <t>Travel-Zoning</t>
  </si>
  <si>
    <t>Travel-PC</t>
  </si>
  <si>
    <t>Travel-DRB</t>
  </si>
  <si>
    <t>Clerical-PC</t>
  </si>
  <si>
    <t>Municipal Planning Grant</t>
  </si>
  <si>
    <t>Total Planning/Zoning</t>
  </si>
  <si>
    <t>MUNICIPAL BUILDING</t>
  </si>
  <si>
    <t>Municipal Bldg Supplies</t>
  </si>
  <si>
    <t>Telephone</t>
  </si>
  <si>
    <t>Janitor Service</t>
  </si>
  <si>
    <t>Lawn Care</t>
  </si>
  <si>
    <t>Water</t>
  </si>
  <si>
    <t>Copier Expense</t>
  </si>
  <si>
    <t>Computer Expense</t>
  </si>
  <si>
    <t>New Equipment</t>
  </si>
  <si>
    <t>PUBLIC SAFETY</t>
  </si>
  <si>
    <t>Sheriff's Dept Contract</t>
  </si>
  <si>
    <t>Rescue Inc. Assmt</t>
  </si>
  <si>
    <t>Wages -Health Officer</t>
  </si>
  <si>
    <t>Health Officer Exp.</t>
  </si>
  <si>
    <t>Windham Cty. Humane</t>
  </si>
  <si>
    <t>Constable Expenses</t>
  </si>
  <si>
    <t>Animal Control Officer Expenses</t>
  </si>
  <si>
    <t>FIRE DEPARTMENT</t>
  </si>
  <si>
    <t>Fire Protection</t>
  </si>
  <si>
    <t>VLCT Insurance (reimb by WDVFD)</t>
  </si>
  <si>
    <t>Building Loan Repayment</t>
  </si>
  <si>
    <t>Total Fire Department</t>
  </si>
  <si>
    <t>Annual Operating Expenses</t>
  </si>
  <si>
    <t>Total Emerg. Management</t>
  </si>
  <si>
    <t>WASTE COLLECTION</t>
  </si>
  <si>
    <t>Trash Pick-up - Hwy Garage</t>
  </si>
  <si>
    <t>Green up Total</t>
  </si>
  <si>
    <t>Litter Disposal</t>
  </si>
  <si>
    <t>HEALTH &amp; WELFARE</t>
  </si>
  <si>
    <t>Aids Project of Southern Vermont</t>
  </si>
  <si>
    <t>Brattleboro Area Hospice</t>
  </si>
  <si>
    <t>Brattleboro Senior Meals</t>
  </si>
  <si>
    <t>CT River Transit</t>
  </si>
  <si>
    <t>Dummerston Cares</t>
  </si>
  <si>
    <t>Gathering Place</t>
  </si>
  <si>
    <t>Grace Cottage Hospital</t>
  </si>
  <si>
    <t>Groundworks Collaborative</t>
  </si>
  <si>
    <t>HCRS</t>
  </si>
  <si>
    <t>RSVP</t>
  </si>
  <si>
    <t>Senior Solutions</t>
  </si>
  <si>
    <t>SEVCA</t>
  </si>
  <si>
    <t>Visiting Nurse Alliance</t>
  </si>
  <si>
    <t>Women's Freedom Ctr</t>
  </si>
  <si>
    <t>Youth Services</t>
  </si>
  <si>
    <t>Total Health &amp; Welfare</t>
  </si>
  <si>
    <t>CEMETERIES</t>
  </si>
  <si>
    <t>RECREATION BOARD</t>
  </si>
  <si>
    <t>COMMUNITY CENTER</t>
  </si>
  <si>
    <t>LIBRARY</t>
  </si>
  <si>
    <t>CONSERVATION</t>
  </si>
  <si>
    <t>SE VT Watershed Alliance</t>
  </si>
  <si>
    <t>Conservation Commission</t>
  </si>
  <si>
    <t>Energy Committee</t>
  </si>
  <si>
    <t>Farmland Protection Fund</t>
  </si>
  <si>
    <t>Total Conservation</t>
  </si>
  <si>
    <t>Historical Soc-Windham Cty</t>
  </si>
  <si>
    <t>COUNTY TAX</t>
  </si>
  <si>
    <t>MISCELLANEOUS</t>
  </si>
  <si>
    <t>Bank Service Charges</t>
  </si>
  <si>
    <t>Total General Fund Expenses</t>
  </si>
  <si>
    <t>Total Highway Fund Expenses</t>
  </si>
  <si>
    <t>Total Expenses</t>
  </si>
  <si>
    <t>Street Lights</t>
  </si>
  <si>
    <t>SeVEDS</t>
  </si>
  <si>
    <t>Total Miscellaneous</t>
  </si>
  <si>
    <t>FY 2021</t>
  </si>
  <si>
    <t>BCTV Assessment</t>
  </si>
  <si>
    <t>Animal Control Officer Stipend</t>
  </si>
  <si>
    <t>EMERGENCY MANAGEMENT</t>
  </si>
  <si>
    <t>VT Assoc. of Conservation Districts</t>
  </si>
  <si>
    <t>Historical Soc-Dummerston</t>
  </si>
  <si>
    <t>ADOPTED</t>
  </si>
  <si>
    <t>Fuel Oil &amp; Firewood</t>
  </si>
  <si>
    <t>Winston Prouty (Windham Childcare)</t>
  </si>
  <si>
    <t>Grant Expenditures</t>
  </si>
  <si>
    <t>Gravel Pit - Bond Payment</t>
  </si>
  <si>
    <t>FY 2022</t>
  </si>
  <si>
    <t>Listers - Reappraisal Supplies</t>
  </si>
  <si>
    <t xml:space="preserve">Crushing Gravel </t>
  </si>
  <si>
    <t>Wages-General &amp; Winter Maint</t>
  </si>
  <si>
    <t>Wages-Clerical SB Assistant</t>
  </si>
  <si>
    <t>BUDGET IS A WORK IN PROGRESS UNTIL IT IS FINALIZED IN MID-JANUARY</t>
  </si>
  <si>
    <t>CAPITAL BUDGET PLAN</t>
  </si>
  <si>
    <t>LIFE SPAN</t>
  </si>
  <si>
    <t>2020-21</t>
  </si>
  <si>
    <t>2021-22</t>
  </si>
  <si>
    <t>2022-23</t>
  </si>
  <si>
    <t>2023-24</t>
  </si>
  <si>
    <t>2024-25</t>
  </si>
  <si>
    <t>2025-26</t>
  </si>
  <si>
    <t>2026-27</t>
  </si>
  <si>
    <t>2016 Western Star w/dump &amp; Sander body</t>
  </si>
  <si>
    <t>10 years</t>
  </si>
  <si>
    <t>Purchased in 2015</t>
  </si>
  <si>
    <t>2017 Western Star</t>
  </si>
  <si>
    <t>Purchased in 2016</t>
  </si>
  <si>
    <t>02 John Deere Grader</t>
  </si>
  <si>
    <t>15 yrs</t>
  </si>
  <si>
    <t>Purchased in 2002</t>
  </si>
  <si>
    <t>2017 Dodge</t>
  </si>
  <si>
    <t>8 years</t>
  </si>
  <si>
    <t>Purchased in 2017</t>
  </si>
  <si>
    <t>Purchased in 2019</t>
  </si>
  <si>
    <t>20 John Deere 544 Loader</t>
  </si>
  <si>
    <t>16 yrs</t>
  </si>
  <si>
    <t>Purchased in 2020</t>
  </si>
  <si>
    <t xml:space="preserve">2013 Kubota Tractor </t>
  </si>
  <si>
    <t>Ferri Flail Mower</t>
  </si>
  <si>
    <t>2015 Dodge (purchased in 2014)</t>
  </si>
  <si>
    <t>Fire Truck</t>
  </si>
  <si>
    <t>Fire Department - Gear</t>
  </si>
  <si>
    <t>Fire Department - SCBA (air tanks)</t>
  </si>
  <si>
    <t>Estimated yearly spending</t>
  </si>
  <si>
    <t>Taxes raised</t>
  </si>
  <si>
    <t>Beginning Balance(bal fwd-spending+taxes raised)</t>
  </si>
  <si>
    <t>Estimated interest @ 0.18%</t>
  </si>
  <si>
    <t>Estimated balance forward</t>
  </si>
  <si>
    <t>GENERAL FUND</t>
  </si>
  <si>
    <t>HIGHWAY FUND</t>
  </si>
  <si>
    <t xml:space="preserve">2020 Freightliner                               </t>
  </si>
  <si>
    <t>SEND ALL QUESTIONS/COMMENTS DIRECTLY TO SELECTBOARD@DUMMERSTON.ORG</t>
  </si>
  <si>
    <t>Highlighted line items increased by at least $1,000</t>
  </si>
  <si>
    <t xml:space="preserve">Town Office Computers  </t>
  </si>
  <si>
    <t>FY 2023</t>
  </si>
  <si>
    <t>Owed to VLCT/PACIF for Overpay</t>
  </si>
  <si>
    <t>Cemetery Repairs</t>
  </si>
  <si>
    <t>Memorial Day</t>
  </si>
  <si>
    <t>CTCL Election Grant Expenses</t>
  </si>
  <si>
    <t>Computer Hardware/Software</t>
  </si>
  <si>
    <t>VCIL-VTCenter for Independent Living</t>
  </si>
  <si>
    <t>EMD Wages</t>
  </si>
  <si>
    <t>Wages -  Asst Clerk</t>
  </si>
  <si>
    <t>Listers - Clerical Wages</t>
  </si>
  <si>
    <t>Animal Control Contract</t>
  </si>
  <si>
    <t>2022 Western Star (purchased in 2021)</t>
  </si>
  <si>
    <t>For the 2022-2023 fiscal year the Selectboard would like to raise $140,000.00 to replenish the Capital Fund</t>
  </si>
  <si>
    <t>Updated 1/12/2022</t>
  </si>
  <si>
    <t>2027-28</t>
  </si>
  <si>
    <t>2028-29</t>
  </si>
  <si>
    <t>2029-30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</si>
</sst>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(* #,##0_);_(* \(#,##0\);_(* \-_);_(@_)"/>
    <numFmt numFmtId="166" formatCode="\$#,##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FF0000"/>
      <name val="Arial"/>
      <family val="2"/>
    </font>
    <font>
      <sz val="12"/>
      <name val="Times New Roman"/>
      <family val="1"/>
    </font>
    <font>
      <sz val="10"/>
      <color rgb="FFFF0000"/>
      <name val="Times New Roman"/>
      <family val="1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  <font>
      <sz val="14"/>
      <name val="Times New Roman"/>
      <family val="1"/>
    </font>
    <font>
      <sz val="10"/>
      <color theme="1"/>
      <name val="Arial"/>
      <family val="2"/>
    </font>
    <font>
      <sz val="11"/>
      <color rgb="FF00B0F0"/>
      <name val="Calibri"/>
      <family val="2"/>
      <scheme val="minor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rgb="FF0070C0"/>
      <name val="Times New Roman"/>
      <family val="1"/>
    </font>
    <font>
      <i/>
      <sz val="10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3" fontId="1" fillId="0" borderId="0">
      <alignment vertical="top"/>
    </xf>
    <xf numFmtId="3" fontId="1" fillId="0" borderId="0" applyFill="0" applyBorder="0" applyProtection="0">
      <alignment vertical="top"/>
    </xf>
  </cellStyleXfs>
  <cellXfs count="166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3" fontId="5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vertical="top"/>
    </xf>
    <xf numFmtId="3" fontId="5" fillId="0" borderId="0" xfId="0" applyNumberFormat="1" applyFont="1" applyAlignment="1">
      <alignment vertical="top"/>
    </xf>
    <xf numFmtId="4" fontId="4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Alignment="1">
      <alignment horizontal="center" vertical="top"/>
    </xf>
    <xf numFmtId="4" fontId="5" fillId="0" borderId="0" xfId="0" applyNumberFormat="1" applyFont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1" xfId="2" applyNumberFormat="1" applyFont="1" applyBorder="1">
      <alignment vertical="top"/>
    </xf>
    <xf numFmtId="3" fontId="1" fillId="0" borderId="3" xfId="0" applyNumberFormat="1" applyFont="1" applyFill="1" applyBorder="1" applyAlignment="1">
      <alignment vertical="top"/>
    </xf>
    <xf numFmtId="3" fontId="2" fillId="0" borderId="3" xfId="0" applyNumberFormat="1" applyFont="1" applyFill="1" applyBorder="1" applyAlignment="1">
      <alignment vertical="top"/>
    </xf>
    <xf numFmtId="4" fontId="1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2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1" fillId="0" borderId="0" xfId="0" applyNumberFormat="1" applyFont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" fontId="1" fillId="0" borderId="3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4" fontId="2" fillId="0" borderId="3" xfId="0" applyNumberFormat="1" applyFont="1" applyFill="1" applyBorder="1" applyAlignment="1">
      <alignment vertical="top"/>
    </xf>
    <xf numFmtId="1" fontId="2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" fontId="1" fillId="0" borderId="1" xfId="0" applyNumberFormat="1" applyFont="1" applyBorder="1" applyAlignment="1">
      <alignment vertical="top"/>
    </xf>
    <xf numFmtId="4" fontId="1" fillId="0" borderId="0" xfId="0" applyNumberFormat="1" applyFont="1"/>
    <xf numFmtId="3" fontId="1" fillId="0" borderId="0" xfId="0" applyNumberFormat="1" applyFont="1"/>
    <xf numFmtId="4" fontId="1" fillId="0" borderId="1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3" fontId="8" fillId="0" borderId="0" xfId="0" applyNumberFormat="1" applyFont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9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0" fontId="3" fillId="0" borderId="0" xfId="0" applyFont="1"/>
    <xf numFmtId="0" fontId="11" fillId="0" borderId="0" xfId="0" applyFont="1"/>
    <xf numFmtId="0" fontId="3" fillId="0" borderId="0" xfId="0" applyFont="1" applyAlignment="1"/>
    <xf numFmtId="0" fontId="0" fillId="0" borderId="0" xfId="0" applyFont="1"/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5" xfId="0" applyBorder="1" applyAlignment="1"/>
    <xf numFmtId="0" fontId="0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7" xfId="0" applyBorder="1" applyAlignment="1"/>
    <xf numFmtId="0" fontId="0" fillId="0" borderId="7" xfId="0" applyFont="1" applyBorder="1" applyAlignment="1">
      <alignment horizont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Border="1" applyAlignment="1"/>
    <xf numFmtId="3" fontId="0" fillId="0" borderId="8" xfId="0" applyNumberFormat="1" applyFont="1" applyBorder="1" applyAlignment="1">
      <alignment horizontal="right" vertical="center"/>
    </xf>
    <xf numFmtId="0" fontId="0" fillId="0" borderId="7" xfId="0" applyFont="1" applyBorder="1" applyAlignment="1"/>
    <xf numFmtId="3" fontId="0" fillId="0" borderId="6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6" xfId="0" applyFont="1" applyFill="1" applyBorder="1" applyAlignment="1"/>
    <xf numFmtId="3" fontId="0" fillId="0" borderId="1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3" fontId="0" fillId="0" borderId="7" xfId="0" applyNumberFormat="1" applyBorder="1" applyAlignment="1">
      <alignment horizontal="center" vertical="center"/>
    </xf>
    <xf numFmtId="0" fontId="0" fillId="0" borderId="1" xfId="0" applyFont="1" applyBorder="1" applyAlignment="1"/>
    <xf numFmtId="0" fontId="0" fillId="0" borderId="9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0" fillId="0" borderId="9" xfId="0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165" fontId="0" fillId="0" borderId="1" xfId="0" applyNumberForma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/>
    </xf>
    <xf numFmtId="0" fontId="16" fillId="0" borderId="0" xfId="0" applyFont="1" applyAlignment="1"/>
    <xf numFmtId="3" fontId="16" fillId="0" borderId="0" xfId="0" applyNumberFormat="1" applyFont="1" applyAlignment="1">
      <alignment horizontal="right"/>
    </xf>
    <xf numFmtId="3" fontId="16" fillId="0" borderId="6" xfId="0" applyNumberFormat="1" applyFont="1" applyBorder="1" applyAlignment="1">
      <alignment horizontal="right"/>
    </xf>
    <xf numFmtId="0" fontId="17" fillId="0" borderId="0" xfId="0" applyFont="1" applyAlignment="1"/>
    <xf numFmtId="0" fontId="2" fillId="0" borderId="0" xfId="0" applyFont="1" applyAlignment="1"/>
    <xf numFmtId="0" fontId="0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0" fillId="0" borderId="0" xfId="0" applyAlignment="1"/>
    <xf numFmtId="3" fontId="18" fillId="0" borderId="0" xfId="0" applyNumberFormat="1" applyFont="1" applyAlignment="1"/>
    <xf numFmtId="166" fontId="2" fillId="0" borderId="0" xfId="0" applyNumberFormat="1" applyFont="1" applyAlignment="1"/>
    <xf numFmtId="0" fontId="19" fillId="0" borderId="0" xfId="0" applyFont="1" applyAlignment="1"/>
    <xf numFmtId="3" fontId="19" fillId="0" borderId="0" xfId="0" applyNumberFormat="1" applyFont="1"/>
    <xf numFmtId="0" fontId="2" fillId="0" borderId="0" xfId="0" applyFont="1"/>
    <xf numFmtId="0" fontId="4" fillId="0" borderId="0" xfId="0" applyFont="1"/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22" fillId="0" borderId="0" xfId="0" applyFont="1"/>
    <xf numFmtId="0" fontId="22" fillId="0" borderId="1" xfId="0" applyFont="1" applyBorder="1" applyAlignment="1">
      <alignment vertical="top"/>
    </xf>
    <xf numFmtId="3" fontId="23" fillId="0" borderId="1" xfId="0" applyNumberFormat="1" applyFont="1" applyBorder="1" applyAlignment="1">
      <alignment vertical="top"/>
    </xf>
    <xf numFmtId="4" fontId="23" fillId="0" borderId="1" xfId="0" applyNumberFormat="1" applyFont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top"/>
    </xf>
    <xf numFmtId="0" fontId="12" fillId="0" borderId="0" xfId="0" applyFont="1" applyBorder="1" applyAlignment="1">
      <alignment horizontal="center"/>
    </xf>
    <xf numFmtId="0" fontId="0" fillId="0" borderId="0" xfId="0" applyAlignment="1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SB%202019%20Budget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y Fund"/>
      <sheetName val="Gen Fund"/>
      <sheetName val="ficamedicare"/>
    </sheetNames>
    <sheetDataSet>
      <sheetData sheetId="0">
        <row r="54">
          <cell r="D54">
            <v>487476</v>
          </cell>
          <cell r="G54">
            <v>495390</v>
          </cell>
        </row>
        <row r="66">
          <cell r="B66">
            <v>484636.91000000003</v>
          </cell>
          <cell r="C66">
            <v>659474.99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>
      <selection activeCell="A2" sqref="A2"/>
    </sheetView>
  </sheetViews>
  <sheetFormatPr defaultRowHeight="12.75" customHeight="1" x14ac:dyDescent="0.25"/>
  <cols>
    <col min="1" max="1" width="27.140625" style="3" customWidth="1"/>
    <col min="2" max="2" width="11.7109375" style="12" customWidth="1"/>
    <col min="3" max="3" width="12.42578125" style="16" customWidth="1"/>
    <col min="4" max="4" width="10.85546875" style="12" customWidth="1"/>
    <col min="5" max="5" width="14.5703125" style="3" customWidth="1"/>
    <col min="6" max="6" width="12.5703125" style="3" customWidth="1"/>
    <col min="7" max="7" width="11.28515625" style="3" customWidth="1"/>
    <col min="8" max="242" width="9.140625" style="3"/>
    <col min="243" max="243" width="27.140625" style="3" customWidth="1"/>
    <col min="244" max="246" width="0" style="3" hidden="1" customWidth="1"/>
    <col min="247" max="247" width="11.28515625" style="3" customWidth="1"/>
    <col min="248" max="249" width="0" style="3" hidden="1" customWidth="1"/>
    <col min="250" max="250" width="9.85546875" style="3" customWidth="1"/>
    <col min="251" max="251" width="9.7109375" style="3" customWidth="1"/>
    <col min="252" max="252" width="0" style="3" hidden="1" customWidth="1"/>
    <col min="253" max="253" width="9.140625" style="3"/>
    <col min="254" max="254" width="16.140625" style="3" customWidth="1"/>
    <col min="255" max="255" width="36.140625" style="3" customWidth="1"/>
    <col min="256" max="498" width="9.140625" style="3"/>
    <col min="499" max="499" width="27.140625" style="3" customWidth="1"/>
    <col min="500" max="502" width="0" style="3" hidden="1" customWidth="1"/>
    <col min="503" max="503" width="11.28515625" style="3" customWidth="1"/>
    <col min="504" max="505" width="0" style="3" hidden="1" customWidth="1"/>
    <col min="506" max="506" width="9.85546875" style="3" customWidth="1"/>
    <col min="507" max="507" width="9.7109375" style="3" customWidth="1"/>
    <col min="508" max="508" width="0" style="3" hidden="1" customWidth="1"/>
    <col min="509" max="509" width="9.140625" style="3"/>
    <col min="510" max="510" width="16.140625" style="3" customWidth="1"/>
    <col min="511" max="511" width="36.140625" style="3" customWidth="1"/>
    <col min="512" max="754" width="9.140625" style="3"/>
    <col min="755" max="755" width="27.140625" style="3" customWidth="1"/>
    <col min="756" max="758" width="0" style="3" hidden="1" customWidth="1"/>
    <col min="759" max="759" width="11.28515625" style="3" customWidth="1"/>
    <col min="760" max="761" width="0" style="3" hidden="1" customWidth="1"/>
    <col min="762" max="762" width="9.85546875" style="3" customWidth="1"/>
    <col min="763" max="763" width="9.7109375" style="3" customWidth="1"/>
    <col min="764" max="764" width="0" style="3" hidden="1" customWidth="1"/>
    <col min="765" max="765" width="9.140625" style="3"/>
    <col min="766" max="766" width="16.140625" style="3" customWidth="1"/>
    <col min="767" max="767" width="36.140625" style="3" customWidth="1"/>
    <col min="768" max="1010" width="9.140625" style="3"/>
    <col min="1011" max="1011" width="27.140625" style="3" customWidth="1"/>
    <col min="1012" max="1014" width="0" style="3" hidden="1" customWidth="1"/>
    <col min="1015" max="1015" width="11.28515625" style="3" customWidth="1"/>
    <col min="1016" max="1017" width="0" style="3" hidden="1" customWidth="1"/>
    <col min="1018" max="1018" width="9.85546875" style="3" customWidth="1"/>
    <col min="1019" max="1019" width="9.7109375" style="3" customWidth="1"/>
    <col min="1020" max="1020" width="0" style="3" hidden="1" customWidth="1"/>
    <col min="1021" max="1021" width="9.140625" style="3"/>
    <col min="1022" max="1022" width="16.140625" style="3" customWidth="1"/>
    <col min="1023" max="1023" width="36.140625" style="3" customWidth="1"/>
    <col min="1024" max="1266" width="9.140625" style="3"/>
    <col min="1267" max="1267" width="27.140625" style="3" customWidth="1"/>
    <col min="1268" max="1270" width="0" style="3" hidden="1" customWidth="1"/>
    <col min="1271" max="1271" width="11.28515625" style="3" customWidth="1"/>
    <col min="1272" max="1273" width="0" style="3" hidden="1" customWidth="1"/>
    <col min="1274" max="1274" width="9.85546875" style="3" customWidth="1"/>
    <col min="1275" max="1275" width="9.7109375" style="3" customWidth="1"/>
    <col min="1276" max="1276" width="0" style="3" hidden="1" customWidth="1"/>
    <col min="1277" max="1277" width="9.140625" style="3"/>
    <col min="1278" max="1278" width="16.140625" style="3" customWidth="1"/>
    <col min="1279" max="1279" width="36.140625" style="3" customWidth="1"/>
    <col min="1280" max="1522" width="9.140625" style="3"/>
    <col min="1523" max="1523" width="27.140625" style="3" customWidth="1"/>
    <col min="1524" max="1526" width="0" style="3" hidden="1" customWidth="1"/>
    <col min="1527" max="1527" width="11.28515625" style="3" customWidth="1"/>
    <col min="1528" max="1529" width="0" style="3" hidden="1" customWidth="1"/>
    <col min="1530" max="1530" width="9.85546875" style="3" customWidth="1"/>
    <col min="1531" max="1531" width="9.7109375" style="3" customWidth="1"/>
    <col min="1532" max="1532" width="0" style="3" hidden="1" customWidth="1"/>
    <col min="1533" max="1533" width="9.140625" style="3"/>
    <col min="1534" max="1534" width="16.140625" style="3" customWidth="1"/>
    <col min="1535" max="1535" width="36.140625" style="3" customWidth="1"/>
    <col min="1536" max="1778" width="9.140625" style="3"/>
    <col min="1779" max="1779" width="27.140625" style="3" customWidth="1"/>
    <col min="1780" max="1782" width="0" style="3" hidden="1" customWidth="1"/>
    <col min="1783" max="1783" width="11.28515625" style="3" customWidth="1"/>
    <col min="1784" max="1785" width="0" style="3" hidden="1" customWidth="1"/>
    <col min="1786" max="1786" width="9.85546875" style="3" customWidth="1"/>
    <col min="1787" max="1787" width="9.7109375" style="3" customWidth="1"/>
    <col min="1788" max="1788" width="0" style="3" hidden="1" customWidth="1"/>
    <col min="1789" max="1789" width="9.140625" style="3"/>
    <col min="1790" max="1790" width="16.140625" style="3" customWidth="1"/>
    <col min="1791" max="1791" width="36.140625" style="3" customWidth="1"/>
    <col min="1792" max="2034" width="9.140625" style="3"/>
    <col min="2035" max="2035" width="27.140625" style="3" customWidth="1"/>
    <col min="2036" max="2038" width="0" style="3" hidden="1" customWidth="1"/>
    <col min="2039" max="2039" width="11.28515625" style="3" customWidth="1"/>
    <col min="2040" max="2041" width="0" style="3" hidden="1" customWidth="1"/>
    <col min="2042" max="2042" width="9.85546875" style="3" customWidth="1"/>
    <col min="2043" max="2043" width="9.7109375" style="3" customWidth="1"/>
    <col min="2044" max="2044" width="0" style="3" hidden="1" customWidth="1"/>
    <col min="2045" max="2045" width="9.140625" style="3"/>
    <col min="2046" max="2046" width="16.140625" style="3" customWidth="1"/>
    <col min="2047" max="2047" width="36.140625" style="3" customWidth="1"/>
    <col min="2048" max="2290" width="9.140625" style="3"/>
    <col min="2291" max="2291" width="27.140625" style="3" customWidth="1"/>
    <col min="2292" max="2294" width="0" style="3" hidden="1" customWidth="1"/>
    <col min="2295" max="2295" width="11.28515625" style="3" customWidth="1"/>
    <col min="2296" max="2297" width="0" style="3" hidden="1" customWidth="1"/>
    <col min="2298" max="2298" width="9.85546875" style="3" customWidth="1"/>
    <col min="2299" max="2299" width="9.7109375" style="3" customWidth="1"/>
    <col min="2300" max="2300" width="0" style="3" hidden="1" customWidth="1"/>
    <col min="2301" max="2301" width="9.140625" style="3"/>
    <col min="2302" max="2302" width="16.140625" style="3" customWidth="1"/>
    <col min="2303" max="2303" width="36.140625" style="3" customWidth="1"/>
    <col min="2304" max="2546" width="9.140625" style="3"/>
    <col min="2547" max="2547" width="27.140625" style="3" customWidth="1"/>
    <col min="2548" max="2550" width="0" style="3" hidden="1" customWidth="1"/>
    <col min="2551" max="2551" width="11.28515625" style="3" customWidth="1"/>
    <col min="2552" max="2553" width="0" style="3" hidden="1" customWidth="1"/>
    <col min="2554" max="2554" width="9.85546875" style="3" customWidth="1"/>
    <col min="2555" max="2555" width="9.7109375" style="3" customWidth="1"/>
    <col min="2556" max="2556" width="0" style="3" hidden="1" customWidth="1"/>
    <col min="2557" max="2557" width="9.140625" style="3"/>
    <col min="2558" max="2558" width="16.140625" style="3" customWidth="1"/>
    <col min="2559" max="2559" width="36.140625" style="3" customWidth="1"/>
    <col min="2560" max="2802" width="9.140625" style="3"/>
    <col min="2803" max="2803" width="27.140625" style="3" customWidth="1"/>
    <col min="2804" max="2806" width="0" style="3" hidden="1" customWidth="1"/>
    <col min="2807" max="2807" width="11.28515625" style="3" customWidth="1"/>
    <col min="2808" max="2809" width="0" style="3" hidden="1" customWidth="1"/>
    <col min="2810" max="2810" width="9.85546875" style="3" customWidth="1"/>
    <col min="2811" max="2811" width="9.7109375" style="3" customWidth="1"/>
    <col min="2812" max="2812" width="0" style="3" hidden="1" customWidth="1"/>
    <col min="2813" max="2813" width="9.140625" style="3"/>
    <col min="2814" max="2814" width="16.140625" style="3" customWidth="1"/>
    <col min="2815" max="2815" width="36.140625" style="3" customWidth="1"/>
    <col min="2816" max="3058" width="9.140625" style="3"/>
    <col min="3059" max="3059" width="27.140625" style="3" customWidth="1"/>
    <col min="3060" max="3062" width="0" style="3" hidden="1" customWidth="1"/>
    <col min="3063" max="3063" width="11.28515625" style="3" customWidth="1"/>
    <col min="3064" max="3065" width="0" style="3" hidden="1" customWidth="1"/>
    <col min="3066" max="3066" width="9.85546875" style="3" customWidth="1"/>
    <col min="3067" max="3067" width="9.7109375" style="3" customWidth="1"/>
    <col min="3068" max="3068" width="0" style="3" hidden="1" customWidth="1"/>
    <col min="3069" max="3069" width="9.140625" style="3"/>
    <col min="3070" max="3070" width="16.140625" style="3" customWidth="1"/>
    <col min="3071" max="3071" width="36.140625" style="3" customWidth="1"/>
    <col min="3072" max="3314" width="9.140625" style="3"/>
    <col min="3315" max="3315" width="27.140625" style="3" customWidth="1"/>
    <col min="3316" max="3318" width="0" style="3" hidden="1" customWidth="1"/>
    <col min="3319" max="3319" width="11.28515625" style="3" customWidth="1"/>
    <col min="3320" max="3321" width="0" style="3" hidden="1" customWidth="1"/>
    <col min="3322" max="3322" width="9.85546875" style="3" customWidth="1"/>
    <col min="3323" max="3323" width="9.7109375" style="3" customWidth="1"/>
    <col min="3324" max="3324" width="0" style="3" hidden="1" customWidth="1"/>
    <col min="3325" max="3325" width="9.140625" style="3"/>
    <col min="3326" max="3326" width="16.140625" style="3" customWidth="1"/>
    <col min="3327" max="3327" width="36.140625" style="3" customWidth="1"/>
    <col min="3328" max="3570" width="9.140625" style="3"/>
    <col min="3571" max="3571" width="27.140625" style="3" customWidth="1"/>
    <col min="3572" max="3574" width="0" style="3" hidden="1" customWidth="1"/>
    <col min="3575" max="3575" width="11.28515625" style="3" customWidth="1"/>
    <col min="3576" max="3577" width="0" style="3" hidden="1" customWidth="1"/>
    <col min="3578" max="3578" width="9.85546875" style="3" customWidth="1"/>
    <col min="3579" max="3579" width="9.7109375" style="3" customWidth="1"/>
    <col min="3580" max="3580" width="0" style="3" hidden="1" customWidth="1"/>
    <col min="3581" max="3581" width="9.140625" style="3"/>
    <col min="3582" max="3582" width="16.140625" style="3" customWidth="1"/>
    <col min="3583" max="3583" width="36.140625" style="3" customWidth="1"/>
    <col min="3584" max="3826" width="9.140625" style="3"/>
    <col min="3827" max="3827" width="27.140625" style="3" customWidth="1"/>
    <col min="3828" max="3830" width="0" style="3" hidden="1" customWidth="1"/>
    <col min="3831" max="3831" width="11.28515625" style="3" customWidth="1"/>
    <col min="3832" max="3833" width="0" style="3" hidden="1" customWidth="1"/>
    <col min="3834" max="3834" width="9.85546875" style="3" customWidth="1"/>
    <col min="3835" max="3835" width="9.7109375" style="3" customWidth="1"/>
    <col min="3836" max="3836" width="0" style="3" hidden="1" customWidth="1"/>
    <col min="3837" max="3837" width="9.140625" style="3"/>
    <col min="3838" max="3838" width="16.140625" style="3" customWidth="1"/>
    <col min="3839" max="3839" width="36.140625" style="3" customWidth="1"/>
    <col min="3840" max="4082" width="9.140625" style="3"/>
    <col min="4083" max="4083" width="27.140625" style="3" customWidth="1"/>
    <col min="4084" max="4086" width="0" style="3" hidden="1" customWidth="1"/>
    <col min="4087" max="4087" width="11.28515625" style="3" customWidth="1"/>
    <col min="4088" max="4089" width="0" style="3" hidden="1" customWidth="1"/>
    <col min="4090" max="4090" width="9.85546875" style="3" customWidth="1"/>
    <col min="4091" max="4091" width="9.7109375" style="3" customWidth="1"/>
    <col min="4092" max="4092" width="0" style="3" hidden="1" customWidth="1"/>
    <col min="4093" max="4093" width="9.140625" style="3"/>
    <col min="4094" max="4094" width="16.140625" style="3" customWidth="1"/>
    <col min="4095" max="4095" width="36.140625" style="3" customWidth="1"/>
    <col min="4096" max="4338" width="9.140625" style="3"/>
    <col min="4339" max="4339" width="27.140625" style="3" customWidth="1"/>
    <col min="4340" max="4342" width="0" style="3" hidden="1" customWidth="1"/>
    <col min="4343" max="4343" width="11.28515625" style="3" customWidth="1"/>
    <col min="4344" max="4345" width="0" style="3" hidden="1" customWidth="1"/>
    <col min="4346" max="4346" width="9.85546875" style="3" customWidth="1"/>
    <col min="4347" max="4347" width="9.7109375" style="3" customWidth="1"/>
    <col min="4348" max="4348" width="0" style="3" hidden="1" customWidth="1"/>
    <col min="4349" max="4349" width="9.140625" style="3"/>
    <col min="4350" max="4350" width="16.140625" style="3" customWidth="1"/>
    <col min="4351" max="4351" width="36.140625" style="3" customWidth="1"/>
    <col min="4352" max="4594" width="9.140625" style="3"/>
    <col min="4595" max="4595" width="27.140625" style="3" customWidth="1"/>
    <col min="4596" max="4598" width="0" style="3" hidden="1" customWidth="1"/>
    <col min="4599" max="4599" width="11.28515625" style="3" customWidth="1"/>
    <col min="4600" max="4601" width="0" style="3" hidden="1" customWidth="1"/>
    <col min="4602" max="4602" width="9.85546875" style="3" customWidth="1"/>
    <col min="4603" max="4603" width="9.7109375" style="3" customWidth="1"/>
    <col min="4604" max="4604" width="0" style="3" hidden="1" customWidth="1"/>
    <col min="4605" max="4605" width="9.140625" style="3"/>
    <col min="4606" max="4606" width="16.140625" style="3" customWidth="1"/>
    <col min="4607" max="4607" width="36.140625" style="3" customWidth="1"/>
    <col min="4608" max="4850" width="9.140625" style="3"/>
    <col min="4851" max="4851" width="27.140625" style="3" customWidth="1"/>
    <col min="4852" max="4854" width="0" style="3" hidden="1" customWidth="1"/>
    <col min="4855" max="4855" width="11.28515625" style="3" customWidth="1"/>
    <col min="4856" max="4857" width="0" style="3" hidden="1" customWidth="1"/>
    <col min="4858" max="4858" width="9.85546875" style="3" customWidth="1"/>
    <col min="4859" max="4859" width="9.7109375" style="3" customWidth="1"/>
    <col min="4860" max="4860" width="0" style="3" hidden="1" customWidth="1"/>
    <col min="4861" max="4861" width="9.140625" style="3"/>
    <col min="4862" max="4862" width="16.140625" style="3" customWidth="1"/>
    <col min="4863" max="4863" width="36.140625" style="3" customWidth="1"/>
    <col min="4864" max="5106" width="9.140625" style="3"/>
    <col min="5107" max="5107" width="27.140625" style="3" customWidth="1"/>
    <col min="5108" max="5110" width="0" style="3" hidden="1" customWidth="1"/>
    <col min="5111" max="5111" width="11.28515625" style="3" customWidth="1"/>
    <col min="5112" max="5113" width="0" style="3" hidden="1" customWidth="1"/>
    <col min="5114" max="5114" width="9.85546875" style="3" customWidth="1"/>
    <col min="5115" max="5115" width="9.7109375" style="3" customWidth="1"/>
    <col min="5116" max="5116" width="0" style="3" hidden="1" customWidth="1"/>
    <col min="5117" max="5117" width="9.140625" style="3"/>
    <col min="5118" max="5118" width="16.140625" style="3" customWidth="1"/>
    <col min="5119" max="5119" width="36.140625" style="3" customWidth="1"/>
    <col min="5120" max="5362" width="9.140625" style="3"/>
    <col min="5363" max="5363" width="27.140625" style="3" customWidth="1"/>
    <col min="5364" max="5366" width="0" style="3" hidden="1" customWidth="1"/>
    <col min="5367" max="5367" width="11.28515625" style="3" customWidth="1"/>
    <col min="5368" max="5369" width="0" style="3" hidden="1" customWidth="1"/>
    <col min="5370" max="5370" width="9.85546875" style="3" customWidth="1"/>
    <col min="5371" max="5371" width="9.7109375" style="3" customWidth="1"/>
    <col min="5372" max="5372" width="0" style="3" hidden="1" customWidth="1"/>
    <col min="5373" max="5373" width="9.140625" style="3"/>
    <col min="5374" max="5374" width="16.140625" style="3" customWidth="1"/>
    <col min="5375" max="5375" width="36.140625" style="3" customWidth="1"/>
    <col min="5376" max="5618" width="9.140625" style="3"/>
    <col min="5619" max="5619" width="27.140625" style="3" customWidth="1"/>
    <col min="5620" max="5622" width="0" style="3" hidden="1" customWidth="1"/>
    <col min="5623" max="5623" width="11.28515625" style="3" customWidth="1"/>
    <col min="5624" max="5625" width="0" style="3" hidden="1" customWidth="1"/>
    <col min="5626" max="5626" width="9.85546875" style="3" customWidth="1"/>
    <col min="5627" max="5627" width="9.7109375" style="3" customWidth="1"/>
    <col min="5628" max="5628" width="0" style="3" hidden="1" customWidth="1"/>
    <col min="5629" max="5629" width="9.140625" style="3"/>
    <col min="5630" max="5630" width="16.140625" style="3" customWidth="1"/>
    <col min="5631" max="5631" width="36.140625" style="3" customWidth="1"/>
    <col min="5632" max="5874" width="9.140625" style="3"/>
    <col min="5875" max="5875" width="27.140625" style="3" customWidth="1"/>
    <col min="5876" max="5878" width="0" style="3" hidden="1" customWidth="1"/>
    <col min="5879" max="5879" width="11.28515625" style="3" customWidth="1"/>
    <col min="5880" max="5881" width="0" style="3" hidden="1" customWidth="1"/>
    <col min="5882" max="5882" width="9.85546875" style="3" customWidth="1"/>
    <col min="5883" max="5883" width="9.7109375" style="3" customWidth="1"/>
    <col min="5884" max="5884" width="0" style="3" hidden="1" customWidth="1"/>
    <col min="5885" max="5885" width="9.140625" style="3"/>
    <col min="5886" max="5886" width="16.140625" style="3" customWidth="1"/>
    <col min="5887" max="5887" width="36.140625" style="3" customWidth="1"/>
    <col min="5888" max="6130" width="9.140625" style="3"/>
    <col min="6131" max="6131" width="27.140625" style="3" customWidth="1"/>
    <col min="6132" max="6134" width="0" style="3" hidden="1" customWidth="1"/>
    <col min="6135" max="6135" width="11.28515625" style="3" customWidth="1"/>
    <col min="6136" max="6137" width="0" style="3" hidden="1" customWidth="1"/>
    <col min="6138" max="6138" width="9.85546875" style="3" customWidth="1"/>
    <col min="6139" max="6139" width="9.7109375" style="3" customWidth="1"/>
    <col min="6140" max="6140" width="0" style="3" hidden="1" customWidth="1"/>
    <col min="6141" max="6141" width="9.140625" style="3"/>
    <col min="6142" max="6142" width="16.140625" style="3" customWidth="1"/>
    <col min="6143" max="6143" width="36.140625" style="3" customWidth="1"/>
    <col min="6144" max="6386" width="9.140625" style="3"/>
    <col min="6387" max="6387" width="27.140625" style="3" customWidth="1"/>
    <col min="6388" max="6390" width="0" style="3" hidden="1" customWidth="1"/>
    <col min="6391" max="6391" width="11.28515625" style="3" customWidth="1"/>
    <col min="6392" max="6393" width="0" style="3" hidden="1" customWidth="1"/>
    <col min="6394" max="6394" width="9.85546875" style="3" customWidth="1"/>
    <col min="6395" max="6395" width="9.7109375" style="3" customWidth="1"/>
    <col min="6396" max="6396" width="0" style="3" hidden="1" customWidth="1"/>
    <col min="6397" max="6397" width="9.140625" style="3"/>
    <col min="6398" max="6398" width="16.140625" style="3" customWidth="1"/>
    <col min="6399" max="6399" width="36.140625" style="3" customWidth="1"/>
    <col min="6400" max="6642" width="9.140625" style="3"/>
    <col min="6643" max="6643" width="27.140625" style="3" customWidth="1"/>
    <col min="6644" max="6646" width="0" style="3" hidden="1" customWidth="1"/>
    <col min="6647" max="6647" width="11.28515625" style="3" customWidth="1"/>
    <col min="6648" max="6649" width="0" style="3" hidden="1" customWidth="1"/>
    <col min="6650" max="6650" width="9.85546875" style="3" customWidth="1"/>
    <col min="6651" max="6651" width="9.7109375" style="3" customWidth="1"/>
    <col min="6652" max="6652" width="0" style="3" hidden="1" customWidth="1"/>
    <col min="6653" max="6653" width="9.140625" style="3"/>
    <col min="6654" max="6654" width="16.140625" style="3" customWidth="1"/>
    <col min="6655" max="6655" width="36.140625" style="3" customWidth="1"/>
    <col min="6656" max="6898" width="9.140625" style="3"/>
    <col min="6899" max="6899" width="27.140625" style="3" customWidth="1"/>
    <col min="6900" max="6902" width="0" style="3" hidden="1" customWidth="1"/>
    <col min="6903" max="6903" width="11.28515625" style="3" customWidth="1"/>
    <col min="6904" max="6905" width="0" style="3" hidden="1" customWidth="1"/>
    <col min="6906" max="6906" width="9.85546875" style="3" customWidth="1"/>
    <col min="6907" max="6907" width="9.7109375" style="3" customWidth="1"/>
    <col min="6908" max="6908" width="0" style="3" hidden="1" customWidth="1"/>
    <col min="6909" max="6909" width="9.140625" style="3"/>
    <col min="6910" max="6910" width="16.140625" style="3" customWidth="1"/>
    <col min="6911" max="6911" width="36.140625" style="3" customWidth="1"/>
    <col min="6912" max="7154" width="9.140625" style="3"/>
    <col min="7155" max="7155" width="27.140625" style="3" customWidth="1"/>
    <col min="7156" max="7158" width="0" style="3" hidden="1" customWidth="1"/>
    <col min="7159" max="7159" width="11.28515625" style="3" customWidth="1"/>
    <col min="7160" max="7161" width="0" style="3" hidden="1" customWidth="1"/>
    <col min="7162" max="7162" width="9.85546875" style="3" customWidth="1"/>
    <col min="7163" max="7163" width="9.7109375" style="3" customWidth="1"/>
    <col min="7164" max="7164" width="0" style="3" hidden="1" customWidth="1"/>
    <col min="7165" max="7165" width="9.140625" style="3"/>
    <col min="7166" max="7166" width="16.140625" style="3" customWidth="1"/>
    <col min="7167" max="7167" width="36.140625" style="3" customWidth="1"/>
    <col min="7168" max="7410" width="9.140625" style="3"/>
    <col min="7411" max="7411" width="27.140625" style="3" customWidth="1"/>
    <col min="7412" max="7414" width="0" style="3" hidden="1" customWidth="1"/>
    <col min="7415" max="7415" width="11.28515625" style="3" customWidth="1"/>
    <col min="7416" max="7417" width="0" style="3" hidden="1" customWidth="1"/>
    <col min="7418" max="7418" width="9.85546875" style="3" customWidth="1"/>
    <col min="7419" max="7419" width="9.7109375" style="3" customWidth="1"/>
    <col min="7420" max="7420" width="0" style="3" hidden="1" customWidth="1"/>
    <col min="7421" max="7421" width="9.140625" style="3"/>
    <col min="7422" max="7422" width="16.140625" style="3" customWidth="1"/>
    <col min="7423" max="7423" width="36.140625" style="3" customWidth="1"/>
    <col min="7424" max="7666" width="9.140625" style="3"/>
    <col min="7667" max="7667" width="27.140625" style="3" customWidth="1"/>
    <col min="7668" max="7670" width="0" style="3" hidden="1" customWidth="1"/>
    <col min="7671" max="7671" width="11.28515625" style="3" customWidth="1"/>
    <col min="7672" max="7673" width="0" style="3" hidden="1" customWidth="1"/>
    <col min="7674" max="7674" width="9.85546875" style="3" customWidth="1"/>
    <col min="7675" max="7675" width="9.7109375" style="3" customWidth="1"/>
    <col min="7676" max="7676" width="0" style="3" hidden="1" customWidth="1"/>
    <col min="7677" max="7677" width="9.140625" style="3"/>
    <col min="7678" max="7678" width="16.140625" style="3" customWidth="1"/>
    <col min="7679" max="7679" width="36.140625" style="3" customWidth="1"/>
    <col min="7680" max="7922" width="9.140625" style="3"/>
    <col min="7923" max="7923" width="27.140625" style="3" customWidth="1"/>
    <col min="7924" max="7926" width="0" style="3" hidden="1" customWidth="1"/>
    <col min="7927" max="7927" width="11.28515625" style="3" customWidth="1"/>
    <col min="7928" max="7929" width="0" style="3" hidden="1" customWidth="1"/>
    <col min="7930" max="7930" width="9.85546875" style="3" customWidth="1"/>
    <col min="7931" max="7931" width="9.7109375" style="3" customWidth="1"/>
    <col min="7932" max="7932" width="0" style="3" hidden="1" customWidth="1"/>
    <col min="7933" max="7933" width="9.140625" style="3"/>
    <col min="7934" max="7934" width="16.140625" style="3" customWidth="1"/>
    <col min="7935" max="7935" width="36.140625" style="3" customWidth="1"/>
    <col min="7936" max="8178" width="9.140625" style="3"/>
    <col min="8179" max="8179" width="27.140625" style="3" customWidth="1"/>
    <col min="8180" max="8182" width="0" style="3" hidden="1" customWidth="1"/>
    <col min="8183" max="8183" width="11.28515625" style="3" customWidth="1"/>
    <col min="8184" max="8185" width="0" style="3" hidden="1" customWidth="1"/>
    <col min="8186" max="8186" width="9.85546875" style="3" customWidth="1"/>
    <col min="8187" max="8187" width="9.7109375" style="3" customWidth="1"/>
    <col min="8188" max="8188" width="0" style="3" hidden="1" customWidth="1"/>
    <col min="8189" max="8189" width="9.140625" style="3"/>
    <col min="8190" max="8190" width="16.140625" style="3" customWidth="1"/>
    <col min="8191" max="8191" width="36.140625" style="3" customWidth="1"/>
    <col min="8192" max="8434" width="9.140625" style="3"/>
    <col min="8435" max="8435" width="27.140625" style="3" customWidth="1"/>
    <col min="8436" max="8438" width="0" style="3" hidden="1" customWidth="1"/>
    <col min="8439" max="8439" width="11.28515625" style="3" customWidth="1"/>
    <col min="8440" max="8441" width="0" style="3" hidden="1" customWidth="1"/>
    <col min="8442" max="8442" width="9.85546875" style="3" customWidth="1"/>
    <col min="8443" max="8443" width="9.7109375" style="3" customWidth="1"/>
    <col min="8444" max="8444" width="0" style="3" hidden="1" customWidth="1"/>
    <col min="8445" max="8445" width="9.140625" style="3"/>
    <col min="8446" max="8446" width="16.140625" style="3" customWidth="1"/>
    <col min="8447" max="8447" width="36.140625" style="3" customWidth="1"/>
    <col min="8448" max="8690" width="9.140625" style="3"/>
    <col min="8691" max="8691" width="27.140625" style="3" customWidth="1"/>
    <col min="8692" max="8694" width="0" style="3" hidden="1" customWidth="1"/>
    <col min="8695" max="8695" width="11.28515625" style="3" customWidth="1"/>
    <col min="8696" max="8697" width="0" style="3" hidden="1" customWidth="1"/>
    <col min="8698" max="8698" width="9.85546875" style="3" customWidth="1"/>
    <col min="8699" max="8699" width="9.7109375" style="3" customWidth="1"/>
    <col min="8700" max="8700" width="0" style="3" hidden="1" customWidth="1"/>
    <col min="8701" max="8701" width="9.140625" style="3"/>
    <col min="8702" max="8702" width="16.140625" style="3" customWidth="1"/>
    <col min="8703" max="8703" width="36.140625" style="3" customWidth="1"/>
    <col min="8704" max="8946" width="9.140625" style="3"/>
    <col min="8947" max="8947" width="27.140625" style="3" customWidth="1"/>
    <col min="8948" max="8950" width="0" style="3" hidden="1" customWidth="1"/>
    <col min="8951" max="8951" width="11.28515625" style="3" customWidth="1"/>
    <col min="8952" max="8953" width="0" style="3" hidden="1" customWidth="1"/>
    <col min="8954" max="8954" width="9.85546875" style="3" customWidth="1"/>
    <col min="8955" max="8955" width="9.7109375" style="3" customWidth="1"/>
    <col min="8956" max="8956" width="0" style="3" hidden="1" customWidth="1"/>
    <col min="8957" max="8957" width="9.140625" style="3"/>
    <col min="8958" max="8958" width="16.140625" style="3" customWidth="1"/>
    <col min="8959" max="8959" width="36.140625" style="3" customWidth="1"/>
    <col min="8960" max="9202" width="9.140625" style="3"/>
    <col min="9203" max="9203" width="27.140625" style="3" customWidth="1"/>
    <col min="9204" max="9206" width="0" style="3" hidden="1" customWidth="1"/>
    <col min="9207" max="9207" width="11.28515625" style="3" customWidth="1"/>
    <col min="9208" max="9209" width="0" style="3" hidden="1" customWidth="1"/>
    <col min="9210" max="9210" width="9.85546875" style="3" customWidth="1"/>
    <col min="9211" max="9211" width="9.7109375" style="3" customWidth="1"/>
    <col min="9212" max="9212" width="0" style="3" hidden="1" customWidth="1"/>
    <col min="9213" max="9213" width="9.140625" style="3"/>
    <col min="9214" max="9214" width="16.140625" style="3" customWidth="1"/>
    <col min="9215" max="9215" width="36.140625" style="3" customWidth="1"/>
    <col min="9216" max="9458" width="9.140625" style="3"/>
    <col min="9459" max="9459" width="27.140625" style="3" customWidth="1"/>
    <col min="9460" max="9462" width="0" style="3" hidden="1" customWidth="1"/>
    <col min="9463" max="9463" width="11.28515625" style="3" customWidth="1"/>
    <col min="9464" max="9465" width="0" style="3" hidden="1" customWidth="1"/>
    <col min="9466" max="9466" width="9.85546875" style="3" customWidth="1"/>
    <col min="9467" max="9467" width="9.7109375" style="3" customWidth="1"/>
    <col min="9468" max="9468" width="0" style="3" hidden="1" customWidth="1"/>
    <col min="9469" max="9469" width="9.140625" style="3"/>
    <col min="9470" max="9470" width="16.140625" style="3" customWidth="1"/>
    <col min="9471" max="9471" width="36.140625" style="3" customWidth="1"/>
    <col min="9472" max="9714" width="9.140625" style="3"/>
    <col min="9715" max="9715" width="27.140625" style="3" customWidth="1"/>
    <col min="9716" max="9718" width="0" style="3" hidden="1" customWidth="1"/>
    <col min="9719" max="9719" width="11.28515625" style="3" customWidth="1"/>
    <col min="9720" max="9721" width="0" style="3" hidden="1" customWidth="1"/>
    <col min="9722" max="9722" width="9.85546875" style="3" customWidth="1"/>
    <col min="9723" max="9723" width="9.7109375" style="3" customWidth="1"/>
    <col min="9724" max="9724" width="0" style="3" hidden="1" customWidth="1"/>
    <col min="9725" max="9725" width="9.140625" style="3"/>
    <col min="9726" max="9726" width="16.140625" style="3" customWidth="1"/>
    <col min="9727" max="9727" width="36.140625" style="3" customWidth="1"/>
    <col min="9728" max="9970" width="9.140625" style="3"/>
    <col min="9971" max="9971" width="27.140625" style="3" customWidth="1"/>
    <col min="9972" max="9974" width="0" style="3" hidden="1" customWidth="1"/>
    <col min="9975" max="9975" width="11.28515625" style="3" customWidth="1"/>
    <col min="9976" max="9977" width="0" style="3" hidden="1" customWidth="1"/>
    <col min="9978" max="9978" width="9.85546875" style="3" customWidth="1"/>
    <col min="9979" max="9979" width="9.7109375" style="3" customWidth="1"/>
    <col min="9980" max="9980" width="0" style="3" hidden="1" customWidth="1"/>
    <col min="9981" max="9981" width="9.140625" style="3"/>
    <col min="9982" max="9982" width="16.140625" style="3" customWidth="1"/>
    <col min="9983" max="9983" width="36.140625" style="3" customWidth="1"/>
    <col min="9984" max="10226" width="9.140625" style="3"/>
    <col min="10227" max="10227" width="27.140625" style="3" customWidth="1"/>
    <col min="10228" max="10230" width="0" style="3" hidden="1" customWidth="1"/>
    <col min="10231" max="10231" width="11.28515625" style="3" customWidth="1"/>
    <col min="10232" max="10233" width="0" style="3" hidden="1" customWidth="1"/>
    <col min="10234" max="10234" width="9.85546875" style="3" customWidth="1"/>
    <col min="10235" max="10235" width="9.7109375" style="3" customWidth="1"/>
    <col min="10236" max="10236" width="0" style="3" hidden="1" customWidth="1"/>
    <col min="10237" max="10237" width="9.140625" style="3"/>
    <col min="10238" max="10238" width="16.140625" style="3" customWidth="1"/>
    <col min="10239" max="10239" width="36.140625" style="3" customWidth="1"/>
    <col min="10240" max="10482" width="9.140625" style="3"/>
    <col min="10483" max="10483" width="27.140625" style="3" customWidth="1"/>
    <col min="10484" max="10486" width="0" style="3" hidden="1" customWidth="1"/>
    <col min="10487" max="10487" width="11.28515625" style="3" customWidth="1"/>
    <col min="10488" max="10489" width="0" style="3" hidden="1" customWidth="1"/>
    <col min="10490" max="10490" width="9.85546875" style="3" customWidth="1"/>
    <col min="10491" max="10491" width="9.7109375" style="3" customWidth="1"/>
    <col min="10492" max="10492" width="0" style="3" hidden="1" customWidth="1"/>
    <col min="10493" max="10493" width="9.140625" style="3"/>
    <col min="10494" max="10494" width="16.140625" style="3" customWidth="1"/>
    <col min="10495" max="10495" width="36.140625" style="3" customWidth="1"/>
    <col min="10496" max="10738" width="9.140625" style="3"/>
    <col min="10739" max="10739" width="27.140625" style="3" customWidth="1"/>
    <col min="10740" max="10742" width="0" style="3" hidden="1" customWidth="1"/>
    <col min="10743" max="10743" width="11.28515625" style="3" customWidth="1"/>
    <col min="10744" max="10745" width="0" style="3" hidden="1" customWidth="1"/>
    <col min="10746" max="10746" width="9.85546875" style="3" customWidth="1"/>
    <col min="10747" max="10747" width="9.7109375" style="3" customWidth="1"/>
    <col min="10748" max="10748" width="0" style="3" hidden="1" customWidth="1"/>
    <col min="10749" max="10749" width="9.140625" style="3"/>
    <col min="10750" max="10750" width="16.140625" style="3" customWidth="1"/>
    <col min="10751" max="10751" width="36.140625" style="3" customWidth="1"/>
    <col min="10752" max="10994" width="9.140625" style="3"/>
    <col min="10995" max="10995" width="27.140625" style="3" customWidth="1"/>
    <col min="10996" max="10998" width="0" style="3" hidden="1" customWidth="1"/>
    <col min="10999" max="10999" width="11.28515625" style="3" customWidth="1"/>
    <col min="11000" max="11001" width="0" style="3" hidden="1" customWidth="1"/>
    <col min="11002" max="11002" width="9.85546875" style="3" customWidth="1"/>
    <col min="11003" max="11003" width="9.7109375" style="3" customWidth="1"/>
    <col min="11004" max="11004" width="0" style="3" hidden="1" customWidth="1"/>
    <col min="11005" max="11005" width="9.140625" style="3"/>
    <col min="11006" max="11006" width="16.140625" style="3" customWidth="1"/>
    <col min="11007" max="11007" width="36.140625" style="3" customWidth="1"/>
    <col min="11008" max="11250" width="9.140625" style="3"/>
    <col min="11251" max="11251" width="27.140625" style="3" customWidth="1"/>
    <col min="11252" max="11254" width="0" style="3" hidden="1" customWidth="1"/>
    <col min="11255" max="11255" width="11.28515625" style="3" customWidth="1"/>
    <col min="11256" max="11257" width="0" style="3" hidden="1" customWidth="1"/>
    <col min="11258" max="11258" width="9.85546875" style="3" customWidth="1"/>
    <col min="11259" max="11259" width="9.7109375" style="3" customWidth="1"/>
    <col min="11260" max="11260" width="0" style="3" hidden="1" customWidth="1"/>
    <col min="11261" max="11261" width="9.140625" style="3"/>
    <col min="11262" max="11262" width="16.140625" style="3" customWidth="1"/>
    <col min="11263" max="11263" width="36.140625" style="3" customWidth="1"/>
    <col min="11264" max="11506" width="9.140625" style="3"/>
    <col min="11507" max="11507" width="27.140625" style="3" customWidth="1"/>
    <col min="11508" max="11510" width="0" style="3" hidden="1" customWidth="1"/>
    <col min="11511" max="11511" width="11.28515625" style="3" customWidth="1"/>
    <col min="11512" max="11513" width="0" style="3" hidden="1" customWidth="1"/>
    <col min="11514" max="11514" width="9.85546875" style="3" customWidth="1"/>
    <col min="11515" max="11515" width="9.7109375" style="3" customWidth="1"/>
    <col min="11516" max="11516" width="0" style="3" hidden="1" customWidth="1"/>
    <col min="11517" max="11517" width="9.140625" style="3"/>
    <col min="11518" max="11518" width="16.140625" style="3" customWidth="1"/>
    <col min="11519" max="11519" width="36.140625" style="3" customWidth="1"/>
    <col min="11520" max="11762" width="9.140625" style="3"/>
    <col min="11763" max="11763" width="27.140625" style="3" customWidth="1"/>
    <col min="11764" max="11766" width="0" style="3" hidden="1" customWidth="1"/>
    <col min="11767" max="11767" width="11.28515625" style="3" customWidth="1"/>
    <col min="11768" max="11769" width="0" style="3" hidden="1" customWidth="1"/>
    <col min="11770" max="11770" width="9.85546875" style="3" customWidth="1"/>
    <col min="11771" max="11771" width="9.7109375" style="3" customWidth="1"/>
    <col min="11772" max="11772" width="0" style="3" hidden="1" customWidth="1"/>
    <col min="11773" max="11773" width="9.140625" style="3"/>
    <col min="11774" max="11774" width="16.140625" style="3" customWidth="1"/>
    <col min="11775" max="11775" width="36.140625" style="3" customWidth="1"/>
    <col min="11776" max="12018" width="9.140625" style="3"/>
    <col min="12019" max="12019" width="27.140625" style="3" customWidth="1"/>
    <col min="12020" max="12022" width="0" style="3" hidden="1" customWidth="1"/>
    <col min="12023" max="12023" width="11.28515625" style="3" customWidth="1"/>
    <col min="12024" max="12025" width="0" style="3" hidden="1" customWidth="1"/>
    <col min="12026" max="12026" width="9.85546875" style="3" customWidth="1"/>
    <col min="12027" max="12027" width="9.7109375" style="3" customWidth="1"/>
    <col min="12028" max="12028" width="0" style="3" hidden="1" customWidth="1"/>
    <col min="12029" max="12029" width="9.140625" style="3"/>
    <col min="12030" max="12030" width="16.140625" style="3" customWidth="1"/>
    <col min="12031" max="12031" width="36.140625" style="3" customWidth="1"/>
    <col min="12032" max="12274" width="9.140625" style="3"/>
    <col min="12275" max="12275" width="27.140625" style="3" customWidth="1"/>
    <col min="12276" max="12278" width="0" style="3" hidden="1" customWidth="1"/>
    <col min="12279" max="12279" width="11.28515625" style="3" customWidth="1"/>
    <col min="12280" max="12281" width="0" style="3" hidden="1" customWidth="1"/>
    <col min="12282" max="12282" width="9.85546875" style="3" customWidth="1"/>
    <col min="12283" max="12283" width="9.7109375" style="3" customWidth="1"/>
    <col min="12284" max="12284" width="0" style="3" hidden="1" customWidth="1"/>
    <col min="12285" max="12285" width="9.140625" style="3"/>
    <col min="12286" max="12286" width="16.140625" style="3" customWidth="1"/>
    <col min="12287" max="12287" width="36.140625" style="3" customWidth="1"/>
    <col min="12288" max="12530" width="9.140625" style="3"/>
    <col min="12531" max="12531" width="27.140625" style="3" customWidth="1"/>
    <col min="12532" max="12534" width="0" style="3" hidden="1" customWidth="1"/>
    <col min="12535" max="12535" width="11.28515625" style="3" customWidth="1"/>
    <col min="12536" max="12537" width="0" style="3" hidden="1" customWidth="1"/>
    <col min="12538" max="12538" width="9.85546875" style="3" customWidth="1"/>
    <col min="12539" max="12539" width="9.7109375" style="3" customWidth="1"/>
    <col min="12540" max="12540" width="0" style="3" hidden="1" customWidth="1"/>
    <col min="12541" max="12541" width="9.140625" style="3"/>
    <col min="12542" max="12542" width="16.140625" style="3" customWidth="1"/>
    <col min="12543" max="12543" width="36.140625" style="3" customWidth="1"/>
    <col min="12544" max="12786" width="9.140625" style="3"/>
    <col min="12787" max="12787" width="27.140625" style="3" customWidth="1"/>
    <col min="12788" max="12790" width="0" style="3" hidden="1" customWidth="1"/>
    <col min="12791" max="12791" width="11.28515625" style="3" customWidth="1"/>
    <col min="12792" max="12793" width="0" style="3" hidden="1" customWidth="1"/>
    <col min="12794" max="12794" width="9.85546875" style="3" customWidth="1"/>
    <col min="12795" max="12795" width="9.7109375" style="3" customWidth="1"/>
    <col min="12796" max="12796" width="0" style="3" hidden="1" customWidth="1"/>
    <col min="12797" max="12797" width="9.140625" style="3"/>
    <col min="12798" max="12798" width="16.140625" style="3" customWidth="1"/>
    <col min="12799" max="12799" width="36.140625" style="3" customWidth="1"/>
    <col min="12800" max="13042" width="9.140625" style="3"/>
    <col min="13043" max="13043" width="27.140625" style="3" customWidth="1"/>
    <col min="13044" max="13046" width="0" style="3" hidden="1" customWidth="1"/>
    <col min="13047" max="13047" width="11.28515625" style="3" customWidth="1"/>
    <col min="13048" max="13049" width="0" style="3" hidden="1" customWidth="1"/>
    <col min="13050" max="13050" width="9.85546875" style="3" customWidth="1"/>
    <col min="13051" max="13051" width="9.7109375" style="3" customWidth="1"/>
    <col min="13052" max="13052" width="0" style="3" hidden="1" customWidth="1"/>
    <col min="13053" max="13053" width="9.140625" style="3"/>
    <col min="13054" max="13054" width="16.140625" style="3" customWidth="1"/>
    <col min="13055" max="13055" width="36.140625" style="3" customWidth="1"/>
    <col min="13056" max="13298" width="9.140625" style="3"/>
    <col min="13299" max="13299" width="27.140625" style="3" customWidth="1"/>
    <col min="13300" max="13302" width="0" style="3" hidden="1" customWidth="1"/>
    <col min="13303" max="13303" width="11.28515625" style="3" customWidth="1"/>
    <col min="13304" max="13305" width="0" style="3" hidden="1" customWidth="1"/>
    <col min="13306" max="13306" width="9.85546875" style="3" customWidth="1"/>
    <col min="13307" max="13307" width="9.7109375" style="3" customWidth="1"/>
    <col min="13308" max="13308" width="0" style="3" hidden="1" customWidth="1"/>
    <col min="13309" max="13309" width="9.140625" style="3"/>
    <col min="13310" max="13310" width="16.140625" style="3" customWidth="1"/>
    <col min="13311" max="13311" width="36.140625" style="3" customWidth="1"/>
    <col min="13312" max="13554" width="9.140625" style="3"/>
    <col min="13555" max="13555" width="27.140625" style="3" customWidth="1"/>
    <col min="13556" max="13558" width="0" style="3" hidden="1" customWidth="1"/>
    <col min="13559" max="13559" width="11.28515625" style="3" customWidth="1"/>
    <col min="13560" max="13561" width="0" style="3" hidden="1" customWidth="1"/>
    <col min="13562" max="13562" width="9.85546875" style="3" customWidth="1"/>
    <col min="13563" max="13563" width="9.7109375" style="3" customWidth="1"/>
    <col min="13564" max="13564" width="0" style="3" hidden="1" customWidth="1"/>
    <col min="13565" max="13565" width="9.140625" style="3"/>
    <col min="13566" max="13566" width="16.140625" style="3" customWidth="1"/>
    <col min="13567" max="13567" width="36.140625" style="3" customWidth="1"/>
    <col min="13568" max="13810" width="9.140625" style="3"/>
    <col min="13811" max="13811" width="27.140625" style="3" customWidth="1"/>
    <col min="13812" max="13814" width="0" style="3" hidden="1" customWidth="1"/>
    <col min="13815" max="13815" width="11.28515625" style="3" customWidth="1"/>
    <col min="13816" max="13817" width="0" style="3" hidden="1" customWidth="1"/>
    <col min="13818" max="13818" width="9.85546875" style="3" customWidth="1"/>
    <col min="13819" max="13819" width="9.7109375" style="3" customWidth="1"/>
    <col min="13820" max="13820" width="0" style="3" hidden="1" customWidth="1"/>
    <col min="13821" max="13821" width="9.140625" style="3"/>
    <col min="13822" max="13822" width="16.140625" style="3" customWidth="1"/>
    <col min="13823" max="13823" width="36.140625" style="3" customWidth="1"/>
    <col min="13824" max="14066" width="9.140625" style="3"/>
    <col min="14067" max="14067" width="27.140625" style="3" customWidth="1"/>
    <col min="14068" max="14070" width="0" style="3" hidden="1" customWidth="1"/>
    <col min="14071" max="14071" width="11.28515625" style="3" customWidth="1"/>
    <col min="14072" max="14073" width="0" style="3" hidden="1" customWidth="1"/>
    <col min="14074" max="14074" width="9.85546875" style="3" customWidth="1"/>
    <col min="14075" max="14075" width="9.7109375" style="3" customWidth="1"/>
    <col min="14076" max="14076" width="0" style="3" hidden="1" customWidth="1"/>
    <col min="14077" max="14077" width="9.140625" style="3"/>
    <col min="14078" max="14078" width="16.140625" style="3" customWidth="1"/>
    <col min="14079" max="14079" width="36.140625" style="3" customWidth="1"/>
    <col min="14080" max="14322" width="9.140625" style="3"/>
    <col min="14323" max="14323" width="27.140625" style="3" customWidth="1"/>
    <col min="14324" max="14326" width="0" style="3" hidden="1" customWidth="1"/>
    <col min="14327" max="14327" width="11.28515625" style="3" customWidth="1"/>
    <col min="14328" max="14329" width="0" style="3" hidden="1" customWidth="1"/>
    <col min="14330" max="14330" width="9.85546875" style="3" customWidth="1"/>
    <col min="14331" max="14331" width="9.7109375" style="3" customWidth="1"/>
    <col min="14332" max="14332" width="0" style="3" hidden="1" customWidth="1"/>
    <col min="14333" max="14333" width="9.140625" style="3"/>
    <col min="14334" max="14334" width="16.140625" style="3" customWidth="1"/>
    <col min="14335" max="14335" width="36.140625" style="3" customWidth="1"/>
    <col min="14336" max="14578" width="9.140625" style="3"/>
    <col min="14579" max="14579" width="27.140625" style="3" customWidth="1"/>
    <col min="14580" max="14582" width="0" style="3" hidden="1" customWidth="1"/>
    <col min="14583" max="14583" width="11.28515625" style="3" customWidth="1"/>
    <col min="14584" max="14585" width="0" style="3" hidden="1" customWidth="1"/>
    <col min="14586" max="14586" width="9.85546875" style="3" customWidth="1"/>
    <col min="14587" max="14587" width="9.7109375" style="3" customWidth="1"/>
    <col min="14588" max="14588" width="0" style="3" hidden="1" customWidth="1"/>
    <col min="14589" max="14589" width="9.140625" style="3"/>
    <col min="14590" max="14590" width="16.140625" style="3" customWidth="1"/>
    <col min="14591" max="14591" width="36.140625" style="3" customWidth="1"/>
    <col min="14592" max="14834" width="9.140625" style="3"/>
    <col min="14835" max="14835" width="27.140625" style="3" customWidth="1"/>
    <col min="14836" max="14838" width="0" style="3" hidden="1" customWidth="1"/>
    <col min="14839" max="14839" width="11.28515625" style="3" customWidth="1"/>
    <col min="14840" max="14841" width="0" style="3" hidden="1" customWidth="1"/>
    <col min="14842" max="14842" width="9.85546875" style="3" customWidth="1"/>
    <col min="14843" max="14843" width="9.7109375" style="3" customWidth="1"/>
    <col min="14844" max="14844" width="0" style="3" hidden="1" customWidth="1"/>
    <col min="14845" max="14845" width="9.140625" style="3"/>
    <col min="14846" max="14846" width="16.140625" style="3" customWidth="1"/>
    <col min="14847" max="14847" width="36.140625" style="3" customWidth="1"/>
    <col min="14848" max="15090" width="9.140625" style="3"/>
    <col min="15091" max="15091" width="27.140625" style="3" customWidth="1"/>
    <col min="15092" max="15094" width="0" style="3" hidden="1" customWidth="1"/>
    <col min="15095" max="15095" width="11.28515625" style="3" customWidth="1"/>
    <col min="15096" max="15097" width="0" style="3" hidden="1" customWidth="1"/>
    <col min="15098" max="15098" width="9.85546875" style="3" customWidth="1"/>
    <col min="15099" max="15099" width="9.7109375" style="3" customWidth="1"/>
    <col min="15100" max="15100" width="0" style="3" hidden="1" customWidth="1"/>
    <col min="15101" max="15101" width="9.140625" style="3"/>
    <col min="15102" max="15102" width="16.140625" style="3" customWidth="1"/>
    <col min="15103" max="15103" width="36.140625" style="3" customWidth="1"/>
    <col min="15104" max="15346" width="9.140625" style="3"/>
    <col min="15347" max="15347" width="27.140625" style="3" customWidth="1"/>
    <col min="15348" max="15350" width="0" style="3" hidden="1" customWidth="1"/>
    <col min="15351" max="15351" width="11.28515625" style="3" customWidth="1"/>
    <col min="15352" max="15353" width="0" style="3" hidden="1" customWidth="1"/>
    <col min="15354" max="15354" width="9.85546875" style="3" customWidth="1"/>
    <col min="15355" max="15355" width="9.7109375" style="3" customWidth="1"/>
    <col min="15356" max="15356" width="0" style="3" hidden="1" customWidth="1"/>
    <col min="15357" max="15357" width="9.140625" style="3"/>
    <col min="15358" max="15358" width="16.140625" style="3" customWidth="1"/>
    <col min="15359" max="15359" width="36.140625" style="3" customWidth="1"/>
    <col min="15360" max="15602" width="9.140625" style="3"/>
    <col min="15603" max="15603" width="27.140625" style="3" customWidth="1"/>
    <col min="15604" max="15606" width="0" style="3" hidden="1" customWidth="1"/>
    <col min="15607" max="15607" width="11.28515625" style="3" customWidth="1"/>
    <col min="15608" max="15609" width="0" style="3" hidden="1" customWidth="1"/>
    <col min="15610" max="15610" width="9.85546875" style="3" customWidth="1"/>
    <col min="15611" max="15611" width="9.7109375" style="3" customWidth="1"/>
    <col min="15612" max="15612" width="0" style="3" hidden="1" customWidth="1"/>
    <col min="15613" max="15613" width="9.140625" style="3"/>
    <col min="15614" max="15614" width="16.140625" style="3" customWidth="1"/>
    <col min="15615" max="15615" width="36.140625" style="3" customWidth="1"/>
    <col min="15616" max="15858" width="9.140625" style="3"/>
    <col min="15859" max="15859" width="27.140625" style="3" customWidth="1"/>
    <col min="15860" max="15862" width="0" style="3" hidden="1" customWidth="1"/>
    <col min="15863" max="15863" width="11.28515625" style="3" customWidth="1"/>
    <col min="15864" max="15865" width="0" style="3" hidden="1" customWidth="1"/>
    <col min="15866" max="15866" width="9.85546875" style="3" customWidth="1"/>
    <col min="15867" max="15867" width="9.7109375" style="3" customWidth="1"/>
    <col min="15868" max="15868" width="0" style="3" hidden="1" customWidth="1"/>
    <col min="15869" max="15869" width="9.140625" style="3"/>
    <col min="15870" max="15870" width="16.140625" style="3" customWidth="1"/>
    <col min="15871" max="15871" width="36.140625" style="3" customWidth="1"/>
    <col min="15872" max="16114" width="9.140625" style="3"/>
    <col min="16115" max="16115" width="27.140625" style="3" customWidth="1"/>
    <col min="16116" max="16118" width="0" style="3" hidden="1" customWidth="1"/>
    <col min="16119" max="16119" width="11.28515625" style="3" customWidth="1"/>
    <col min="16120" max="16121" width="0" style="3" hidden="1" customWidth="1"/>
    <col min="16122" max="16122" width="9.85546875" style="3" customWidth="1"/>
    <col min="16123" max="16123" width="9.7109375" style="3" customWidth="1"/>
    <col min="16124" max="16124" width="0" style="3" hidden="1" customWidth="1"/>
    <col min="16125" max="16125" width="9.140625" style="3"/>
    <col min="16126" max="16126" width="16.140625" style="3" customWidth="1"/>
    <col min="16127" max="16127" width="36.140625" style="3" customWidth="1"/>
    <col min="16128" max="16384" width="9.140625" style="3"/>
  </cols>
  <sheetData>
    <row r="1" spans="1:7" ht="12.75" customHeight="1" x14ac:dyDescent="0.25">
      <c r="A1" s="137" t="s">
        <v>227</v>
      </c>
      <c r="E1" s="3" t="s">
        <v>245</v>
      </c>
    </row>
    <row r="2" spans="1:7" ht="12.75" customHeight="1" x14ac:dyDescent="0.25">
      <c r="B2" s="6" t="s">
        <v>2</v>
      </c>
      <c r="C2" s="13" t="s">
        <v>1</v>
      </c>
      <c r="D2" s="6" t="s">
        <v>180</v>
      </c>
      <c r="E2" s="15" t="s">
        <v>3</v>
      </c>
    </row>
    <row r="3" spans="1:7" ht="12.75" customHeight="1" x14ac:dyDescent="0.25">
      <c r="A3" s="5"/>
      <c r="B3" s="6" t="s">
        <v>174</v>
      </c>
      <c r="C3" s="13" t="s">
        <v>174</v>
      </c>
      <c r="D3" s="6" t="s">
        <v>185</v>
      </c>
      <c r="E3" s="4" t="s">
        <v>232</v>
      </c>
    </row>
    <row r="4" spans="1:7" s="73" customFormat="1" ht="12.75" customHeight="1" x14ac:dyDescent="0.25">
      <c r="A4" s="68" t="s">
        <v>190</v>
      </c>
      <c r="B4" s="69"/>
      <c r="C4" s="70"/>
      <c r="D4" s="69"/>
      <c r="E4" s="71"/>
    </row>
    <row r="5" spans="1:7" ht="12.75" customHeight="1" x14ac:dyDescent="0.25">
      <c r="A5" s="139" t="s">
        <v>229</v>
      </c>
      <c r="B5" s="7"/>
      <c r="C5" s="35"/>
      <c r="D5" s="7"/>
      <c r="E5" s="25"/>
    </row>
    <row r="6" spans="1:7" ht="12.75" customHeight="1" x14ac:dyDescent="0.25">
      <c r="A6" s="141" t="s">
        <v>230</v>
      </c>
      <c r="B6" s="142"/>
      <c r="C6" s="143"/>
      <c r="D6" s="7"/>
      <c r="E6" s="25"/>
      <c r="G6" s="3" t="s">
        <v>0</v>
      </c>
    </row>
    <row r="7" spans="1:7" ht="12.75" customHeight="1" x14ac:dyDescent="0.25">
      <c r="A7" s="8" t="s">
        <v>4</v>
      </c>
      <c r="B7" s="7"/>
      <c r="C7" s="35"/>
      <c r="D7" s="7"/>
      <c r="E7" s="25" t="s">
        <v>0</v>
      </c>
    </row>
    <row r="8" spans="1:7" ht="12.75" customHeight="1" x14ac:dyDescent="0.2">
      <c r="A8" s="138" t="s">
        <v>188</v>
      </c>
      <c r="B8" s="65">
        <v>213758</v>
      </c>
      <c r="C8" s="64">
        <v>193910.75</v>
      </c>
      <c r="D8" s="65">
        <v>213758</v>
      </c>
      <c r="E8" s="65">
        <v>219842</v>
      </c>
    </row>
    <row r="9" spans="1:7" ht="12.75" customHeight="1" x14ac:dyDescent="0.25">
      <c r="A9" s="10" t="s">
        <v>5</v>
      </c>
      <c r="B9" s="17">
        <v>4000</v>
      </c>
      <c r="C9" s="66">
        <v>3893.4</v>
      </c>
      <c r="D9" s="17">
        <v>4000</v>
      </c>
      <c r="E9" s="17">
        <v>4100</v>
      </c>
    </row>
    <row r="10" spans="1:7" ht="12.75" customHeight="1" x14ac:dyDescent="0.25">
      <c r="A10" s="10" t="s">
        <v>6</v>
      </c>
      <c r="B10" s="17">
        <v>0</v>
      </c>
      <c r="C10" s="66">
        <v>0</v>
      </c>
      <c r="D10" s="17">
        <v>0</v>
      </c>
      <c r="E10" s="17">
        <v>0</v>
      </c>
    </row>
    <row r="11" spans="1:7" ht="12.75" customHeight="1" x14ac:dyDescent="0.25">
      <c r="A11" s="144" t="s">
        <v>7</v>
      </c>
      <c r="B11" s="17">
        <v>6000</v>
      </c>
      <c r="C11" s="66">
        <v>11189.7</v>
      </c>
      <c r="D11" s="17">
        <v>6000</v>
      </c>
      <c r="E11" s="17">
        <v>12000</v>
      </c>
      <c r="G11" s="3" t="s">
        <v>0</v>
      </c>
    </row>
    <row r="12" spans="1:7" ht="12.75" customHeight="1" x14ac:dyDescent="0.25">
      <c r="A12" s="9" t="s">
        <v>8</v>
      </c>
      <c r="B12" s="17">
        <v>0</v>
      </c>
      <c r="C12" s="66">
        <v>0</v>
      </c>
      <c r="D12" s="17">
        <v>0</v>
      </c>
      <c r="E12" s="17">
        <v>0</v>
      </c>
    </row>
    <row r="13" spans="1:7" ht="12.75" customHeight="1" x14ac:dyDescent="0.25">
      <c r="A13" s="138" t="s">
        <v>187</v>
      </c>
      <c r="B13" s="18">
        <v>17500</v>
      </c>
      <c r="C13" s="66">
        <v>17858.96</v>
      </c>
      <c r="D13" s="18">
        <v>17500</v>
      </c>
      <c r="E13" s="18">
        <v>18565</v>
      </c>
      <c r="G13" s="3" t="s">
        <v>0</v>
      </c>
    </row>
    <row r="14" spans="1:7" ht="12.75" customHeight="1" x14ac:dyDescent="0.25">
      <c r="A14" s="9" t="s">
        <v>9</v>
      </c>
      <c r="B14" s="17">
        <v>11400</v>
      </c>
      <c r="C14" s="66">
        <v>7931.48</v>
      </c>
      <c r="D14" s="17">
        <v>11400</v>
      </c>
      <c r="E14" s="17">
        <v>11400</v>
      </c>
    </row>
    <row r="15" spans="1:7" ht="12.75" customHeight="1" x14ac:dyDescent="0.25">
      <c r="A15" s="9" t="s">
        <v>10</v>
      </c>
      <c r="B15" s="17">
        <v>1000</v>
      </c>
      <c r="C15" s="66">
        <v>467.6</v>
      </c>
      <c r="D15" s="17">
        <v>1000</v>
      </c>
      <c r="E15" s="17">
        <v>1040</v>
      </c>
    </row>
    <row r="16" spans="1:7" ht="12.75" customHeight="1" x14ac:dyDescent="0.25">
      <c r="A16" s="9" t="s">
        <v>184</v>
      </c>
      <c r="B16" s="17">
        <v>65600</v>
      </c>
      <c r="C16" s="66">
        <v>65600</v>
      </c>
      <c r="D16" s="17">
        <v>65058</v>
      </c>
      <c r="E16" s="17">
        <v>64506</v>
      </c>
    </row>
    <row r="17" spans="1:7" ht="12.75" customHeight="1" x14ac:dyDescent="0.25">
      <c r="A17" s="9" t="s">
        <v>11</v>
      </c>
      <c r="B17" s="17">
        <v>4000</v>
      </c>
      <c r="C17" s="66">
        <v>12800</v>
      </c>
      <c r="D17" s="18">
        <v>4000</v>
      </c>
      <c r="E17" s="18">
        <v>4000</v>
      </c>
    </row>
    <row r="18" spans="1:7" ht="12.75" customHeight="1" x14ac:dyDescent="0.25">
      <c r="A18" s="138" t="s">
        <v>12</v>
      </c>
      <c r="B18" s="17">
        <v>95000</v>
      </c>
      <c r="C18" s="66">
        <v>105840.72</v>
      </c>
      <c r="D18" s="17">
        <v>95000</v>
      </c>
      <c r="E18" s="17">
        <v>96000</v>
      </c>
    </row>
    <row r="19" spans="1:7" ht="12.75" customHeight="1" x14ac:dyDescent="0.25">
      <c r="A19" s="9" t="s">
        <v>13</v>
      </c>
      <c r="B19" s="17">
        <v>500</v>
      </c>
      <c r="C19" s="66">
        <v>42200</v>
      </c>
      <c r="D19" s="18">
        <v>1000</v>
      </c>
      <c r="E19" s="18">
        <v>1000</v>
      </c>
    </row>
    <row r="20" spans="1:7" ht="12.75" customHeight="1" x14ac:dyDescent="0.25">
      <c r="A20" s="9" t="s">
        <v>14</v>
      </c>
      <c r="B20" s="17">
        <v>500</v>
      </c>
      <c r="C20" s="66">
        <v>585.01</v>
      </c>
      <c r="D20" s="18">
        <v>500</v>
      </c>
      <c r="E20" s="18">
        <v>600</v>
      </c>
    </row>
    <row r="21" spans="1:7" ht="12.75" customHeight="1" x14ac:dyDescent="0.25">
      <c r="A21" s="9" t="s">
        <v>15</v>
      </c>
      <c r="B21" s="17">
        <v>800</v>
      </c>
      <c r="C21" s="66">
        <v>1996.21</v>
      </c>
      <c r="D21" s="17">
        <v>800</v>
      </c>
      <c r="E21" s="17">
        <v>800</v>
      </c>
    </row>
    <row r="22" spans="1:7" ht="12.75" customHeight="1" x14ac:dyDescent="0.25">
      <c r="A22" s="9" t="s">
        <v>16</v>
      </c>
      <c r="B22" s="17">
        <v>800</v>
      </c>
      <c r="C22" s="66">
        <v>0</v>
      </c>
      <c r="D22" s="17">
        <v>0</v>
      </c>
      <c r="E22" s="17">
        <v>0</v>
      </c>
    </row>
    <row r="23" spans="1:7" ht="12.75" customHeight="1" x14ac:dyDescent="0.25">
      <c r="A23" s="9" t="s">
        <v>17</v>
      </c>
      <c r="B23" s="17">
        <v>1000</v>
      </c>
      <c r="C23" s="66">
        <v>976.09</v>
      </c>
      <c r="D23" s="17">
        <v>1000</v>
      </c>
      <c r="E23" s="17">
        <v>1000</v>
      </c>
    </row>
    <row r="24" spans="1:7" ht="12.75" customHeight="1" x14ac:dyDescent="0.25">
      <c r="A24" s="138" t="s">
        <v>18</v>
      </c>
      <c r="B24" s="17">
        <v>20000</v>
      </c>
      <c r="C24" s="66">
        <v>13076.75</v>
      </c>
      <c r="D24" s="17">
        <v>19000</v>
      </c>
      <c r="E24" s="17">
        <v>20000</v>
      </c>
    </row>
    <row r="25" spans="1:7" ht="12.75" customHeight="1" x14ac:dyDescent="0.25">
      <c r="A25" s="9" t="s">
        <v>19</v>
      </c>
      <c r="B25" s="18">
        <v>12500</v>
      </c>
      <c r="C25" s="66">
        <v>8994.24</v>
      </c>
      <c r="D25" s="18">
        <v>12500</v>
      </c>
      <c r="E25" s="18">
        <v>12500</v>
      </c>
      <c r="G25" s="3" t="s">
        <v>0</v>
      </c>
    </row>
    <row r="26" spans="1:7" ht="12.75" customHeight="1" x14ac:dyDescent="0.25">
      <c r="A26" s="138" t="s">
        <v>20</v>
      </c>
      <c r="B26" s="17">
        <v>3000</v>
      </c>
      <c r="C26" s="66">
        <v>0</v>
      </c>
      <c r="D26" s="17">
        <v>2000</v>
      </c>
      <c r="E26" s="18">
        <v>3000</v>
      </c>
    </row>
    <row r="27" spans="1:7" ht="12.75" customHeight="1" x14ac:dyDescent="0.25">
      <c r="A27" s="9" t="s">
        <v>171</v>
      </c>
      <c r="B27" s="37">
        <v>3000</v>
      </c>
      <c r="C27" s="36">
        <v>3660.4</v>
      </c>
      <c r="D27" s="37">
        <v>3600</v>
      </c>
      <c r="E27" s="37">
        <v>3600</v>
      </c>
    </row>
    <row r="28" spans="1:7" ht="12.75" customHeight="1" x14ac:dyDescent="0.25">
      <c r="A28" s="138" t="s">
        <v>23</v>
      </c>
      <c r="B28" s="18">
        <v>11354</v>
      </c>
      <c r="C28" s="66">
        <v>11376.5</v>
      </c>
      <c r="D28" s="18">
        <v>11399</v>
      </c>
      <c r="E28" s="148">
        <v>13802</v>
      </c>
    </row>
    <row r="29" spans="1:7" ht="12.75" customHeight="1" x14ac:dyDescent="0.25">
      <c r="A29" s="25" t="s">
        <v>24</v>
      </c>
      <c r="B29" s="17">
        <v>1500</v>
      </c>
      <c r="C29" s="66">
        <v>2264.64</v>
      </c>
      <c r="D29" s="17">
        <v>1500</v>
      </c>
      <c r="E29" s="17">
        <v>1500</v>
      </c>
    </row>
    <row r="30" spans="1:7" ht="12.75" customHeight="1" x14ac:dyDescent="0.25">
      <c r="A30" s="25" t="s">
        <v>181</v>
      </c>
      <c r="B30" s="17">
        <v>500</v>
      </c>
      <c r="C30" s="66">
        <v>500</v>
      </c>
      <c r="D30" s="17">
        <v>0</v>
      </c>
      <c r="E30" s="17">
        <v>500</v>
      </c>
    </row>
    <row r="31" spans="1:7" ht="12.75" customHeight="1" x14ac:dyDescent="0.25">
      <c r="A31" s="25" t="s">
        <v>25</v>
      </c>
      <c r="B31" s="17">
        <v>420</v>
      </c>
      <c r="C31" s="66">
        <v>443.18</v>
      </c>
      <c r="D31" s="17">
        <v>420</v>
      </c>
      <c r="E31" s="17">
        <v>450</v>
      </c>
    </row>
    <row r="32" spans="1:7" ht="12.75" customHeight="1" x14ac:dyDescent="0.25">
      <c r="A32" s="25" t="s">
        <v>26</v>
      </c>
      <c r="B32" s="17">
        <v>950</v>
      </c>
      <c r="C32" s="66">
        <v>871.69</v>
      </c>
      <c r="D32" s="17">
        <v>950</v>
      </c>
      <c r="E32" s="17">
        <v>500</v>
      </c>
    </row>
    <row r="33" spans="1:7" ht="12.75" customHeight="1" x14ac:dyDescent="0.25">
      <c r="A33" s="25" t="s">
        <v>116</v>
      </c>
      <c r="B33" s="17"/>
      <c r="C33" s="66">
        <v>169.99</v>
      </c>
      <c r="D33" s="17"/>
      <c r="E33" s="17">
        <v>0</v>
      </c>
    </row>
    <row r="34" spans="1:7" ht="12.75" customHeight="1" x14ac:dyDescent="0.25">
      <c r="A34" s="25" t="s">
        <v>27</v>
      </c>
      <c r="B34" s="17">
        <v>2000</v>
      </c>
      <c r="C34" s="66">
        <v>2933.3</v>
      </c>
      <c r="D34" s="17">
        <v>2000</v>
      </c>
      <c r="E34" s="17">
        <v>2000</v>
      </c>
    </row>
    <row r="35" spans="1:7" ht="12.75" customHeight="1" x14ac:dyDescent="0.25">
      <c r="A35" s="25" t="s">
        <v>28</v>
      </c>
      <c r="B35" s="17">
        <v>2300</v>
      </c>
      <c r="C35" s="66">
        <v>2184.7399999999998</v>
      </c>
      <c r="D35" s="17">
        <v>2300</v>
      </c>
      <c r="E35" s="17">
        <v>2400</v>
      </c>
      <c r="G35" s="3" t="s">
        <v>0</v>
      </c>
    </row>
    <row r="36" spans="1:7" ht="12.75" customHeight="1" x14ac:dyDescent="0.25">
      <c r="A36" s="25" t="s">
        <v>29</v>
      </c>
      <c r="B36" s="17">
        <v>3000</v>
      </c>
      <c r="C36" s="66">
        <v>2578.63</v>
      </c>
      <c r="D36" s="17">
        <v>3000</v>
      </c>
      <c r="E36" s="17">
        <v>2000</v>
      </c>
    </row>
    <row r="37" spans="1:7" ht="12.75" customHeight="1" x14ac:dyDescent="0.25">
      <c r="A37" s="138" t="s">
        <v>30</v>
      </c>
      <c r="B37" s="17">
        <v>38000</v>
      </c>
      <c r="C37" s="66">
        <v>26775.02</v>
      </c>
      <c r="D37" s="17">
        <v>36000</v>
      </c>
      <c r="E37" s="17">
        <v>42000</v>
      </c>
    </row>
    <row r="38" spans="1:7" ht="12.75" customHeight="1" x14ac:dyDescent="0.25">
      <c r="A38" s="25" t="s">
        <v>31</v>
      </c>
      <c r="B38" s="17">
        <v>1500</v>
      </c>
      <c r="C38" s="66">
        <v>627.79</v>
      </c>
      <c r="D38" s="17">
        <v>1500</v>
      </c>
      <c r="E38" s="17">
        <v>1500</v>
      </c>
      <c r="G38" s="3" t="s">
        <v>0</v>
      </c>
    </row>
    <row r="39" spans="1:7" ht="12.75" customHeight="1" x14ac:dyDescent="0.25">
      <c r="A39" s="9" t="s">
        <v>32</v>
      </c>
      <c r="B39" s="17">
        <v>17000</v>
      </c>
      <c r="C39" s="66">
        <v>25167.34</v>
      </c>
      <c r="D39" s="17">
        <v>18000</v>
      </c>
      <c r="E39" s="17">
        <v>18000</v>
      </c>
    </row>
    <row r="40" spans="1:7" ht="12.75" customHeight="1" x14ac:dyDescent="0.25">
      <c r="A40" s="9" t="s">
        <v>33</v>
      </c>
      <c r="B40" s="17">
        <v>21000</v>
      </c>
      <c r="C40" s="66">
        <v>28681.55</v>
      </c>
      <c r="D40" s="17">
        <v>22000</v>
      </c>
      <c r="E40" s="17">
        <v>22000</v>
      </c>
    </row>
    <row r="41" spans="1:7" ht="12.75" customHeight="1" x14ac:dyDescent="0.25">
      <c r="A41" s="25" t="s">
        <v>34</v>
      </c>
      <c r="B41" s="17">
        <v>500</v>
      </c>
      <c r="C41" s="66">
        <v>412.5</v>
      </c>
      <c r="D41" s="17">
        <v>500</v>
      </c>
      <c r="E41" s="17">
        <v>500</v>
      </c>
    </row>
    <row r="42" spans="1:7" ht="12.75" customHeight="1" x14ac:dyDescent="0.25">
      <c r="A42" s="25" t="s">
        <v>35</v>
      </c>
      <c r="B42" s="17">
        <v>1500</v>
      </c>
      <c r="C42" s="66">
        <v>3077.99</v>
      </c>
      <c r="D42" s="17">
        <v>1500</v>
      </c>
      <c r="E42" s="17">
        <v>1500</v>
      </c>
    </row>
    <row r="43" spans="1:7" ht="12.75" customHeight="1" x14ac:dyDescent="0.25">
      <c r="A43" s="25" t="s">
        <v>36</v>
      </c>
      <c r="B43" s="18">
        <v>1350</v>
      </c>
      <c r="C43" s="66">
        <v>1590</v>
      </c>
      <c r="D43" s="18">
        <v>1350</v>
      </c>
      <c r="E43" s="18">
        <v>1350</v>
      </c>
    </row>
    <row r="44" spans="1:7" ht="12.75" customHeight="1" x14ac:dyDescent="0.25">
      <c r="A44" s="25" t="s">
        <v>233</v>
      </c>
      <c r="B44" s="18"/>
      <c r="C44" s="66">
        <v>7300</v>
      </c>
      <c r="D44" s="18"/>
      <c r="E44" s="18"/>
    </row>
    <row r="45" spans="1:7" ht="12.75" customHeight="1" x14ac:dyDescent="0.25">
      <c r="A45" s="25"/>
      <c r="B45" s="18"/>
      <c r="C45" s="66" t="s">
        <v>0</v>
      </c>
      <c r="D45" s="18"/>
      <c r="E45" s="18"/>
    </row>
    <row r="46" spans="1:7" ht="12.75" customHeight="1" x14ac:dyDescent="0.25">
      <c r="A46" s="8" t="s">
        <v>21</v>
      </c>
      <c r="B46" s="11">
        <f>SUM(B8:B43)</f>
        <v>563232</v>
      </c>
      <c r="C46" s="26">
        <f>SUM(C8:C45)</f>
        <v>607936.17000000004</v>
      </c>
      <c r="D46" s="11">
        <f>SUM(D8:D43)</f>
        <v>560535</v>
      </c>
      <c r="E46" s="11">
        <f>SUM(E8:E43)</f>
        <v>583955</v>
      </c>
    </row>
    <row r="47" spans="1:7" ht="12.75" customHeight="1" x14ac:dyDescent="0.25">
      <c r="A47" s="25" t="s">
        <v>0</v>
      </c>
      <c r="B47" s="7"/>
      <c r="C47" s="66"/>
      <c r="D47" s="7"/>
      <c r="E47" s="25"/>
      <c r="G47" s="3" t="s">
        <v>0</v>
      </c>
    </row>
    <row r="48" spans="1:7" ht="12.75" customHeight="1" x14ac:dyDescent="0.25">
      <c r="A48" s="25"/>
      <c r="B48" s="7"/>
      <c r="C48" s="66"/>
      <c r="D48" s="7"/>
      <c r="E48" s="25"/>
    </row>
    <row r="49" spans="1:9" ht="12.75" customHeight="1" x14ac:dyDescent="0.25">
      <c r="A49" s="3" t="s">
        <v>0</v>
      </c>
    </row>
    <row r="51" spans="1:9" s="14" customFormat="1" ht="12.75" customHeight="1" x14ac:dyDescent="0.2">
      <c r="A51" s="3"/>
      <c r="B51" s="12"/>
      <c r="C51" s="16"/>
      <c r="D51" s="12"/>
      <c r="E51" s="3"/>
      <c r="F51" s="3"/>
      <c r="G51" s="3"/>
      <c r="H51" s="3"/>
      <c r="I51" s="3"/>
    </row>
    <row r="53" spans="1:9" ht="12.75" customHeight="1" x14ac:dyDescent="0.25">
      <c r="A53" s="3" t="s">
        <v>0</v>
      </c>
    </row>
    <row r="54" spans="1:9" ht="12.75" customHeight="1" x14ac:dyDescent="0.25">
      <c r="E54" s="67" t="s">
        <v>0</v>
      </c>
    </row>
  </sheetData>
  <printOptions gridLines="1"/>
  <pageMargins left="0.7" right="0.7" top="0.75" bottom="0.75" header="0.3" footer="0.3"/>
  <pageSetup scale="87" orientation="portrait" horizontalDpi="0" verticalDpi="0" r:id="rId1"/>
  <headerFooter>
    <oddHeader>&amp;CHighway Fund 
FY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4"/>
  <sheetViews>
    <sheetView zoomScaleNormal="100" workbookViewId="0">
      <selection activeCell="A3" sqref="A3"/>
    </sheetView>
  </sheetViews>
  <sheetFormatPr defaultRowHeight="12.75" x14ac:dyDescent="0.25"/>
  <cols>
    <col min="1" max="1" width="31.28515625" style="39" customWidth="1"/>
    <col min="2" max="3" width="11.28515625" style="40" hidden="1" customWidth="1"/>
    <col min="4" max="4" width="1.28515625" style="19" hidden="1" customWidth="1"/>
    <col min="5" max="5" width="9.85546875" style="19" hidden="1" customWidth="1"/>
    <col min="6" max="6" width="16.85546875" style="46" customWidth="1"/>
    <col min="7" max="7" width="16.85546875" style="23" customWidth="1"/>
    <col min="8" max="9" width="16.85546875" style="46" customWidth="1"/>
    <col min="10" max="253" width="9.140625" style="39"/>
    <col min="254" max="254" width="28.140625" style="39" customWidth="1"/>
    <col min="255" max="257" width="0" style="39" hidden="1" customWidth="1"/>
    <col min="258" max="258" width="11.28515625" style="39" customWidth="1"/>
    <col min="259" max="259" width="0" style="39" hidden="1" customWidth="1"/>
    <col min="260" max="260" width="9.85546875" style="39" customWidth="1"/>
    <col min="261" max="261" width="9.85546875" style="39" bestFit="1" customWidth="1"/>
    <col min="262" max="262" width="9.85546875" style="39" customWidth="1"/>
    <col min="263" max="263" width="16.85546875" style="39" customWidth="1"/>
    <col min="264" max="264" width="29.5703125" style="39" customWidth="1"/>
    <col min="265" max="509" width="9.140625" style="39"/>
    <col min="510" max="510" width="28.140625" style="39" customWidth="1"/>
    <col min="511" max="513" width="0" style="39" hidden="1" customWidth="1"/>
    <col min="514" max="514" width="11.28515625" style="39" customWidth="1"/>
    <col min="515" max="515" width="0" style="39" hidden="1" customWidth="1"/>
    <col min="516" max="516" width="9.85546875" style="39" customWidth="1"/>
    <col min="517" max="517" width="9.85546875" style="39" bestFit="1" customWidth="1"/>
    <col min="518" max="518" width="9.85546875" style="39" customWidth="1"/>
    <col min="519" max="519" width="16.85546875" style="39" customWidth="1"/>
    <col min="520" max="520" width="29.5703125" style="39" customWidth="1"/>
    <col min="521" max="765" width="9.140625" style="39"/>
    <col min="766" max="766" width="28.140625" style="39" customWidth="1"/>
    <col min="767" max="769" width="0" style="39" hidden="1" customWidth="1"/>
    <col min="770" max="770" width="11.28515625" style="39" customWidth="1"/>
    <col min="771" max="771" width="0" style="39" hidden="1" customWidth="1"/>
    <col min="772" max="772" width="9.85546875" style="39" customWidth="1"/>
    <col min="773" max="773" width="9.85546875" style="39" bestFit="1" customWidth="1"/>
    <col min="774" max="774" width="9.85546875" style="39" customWidth="1"/>
    <col min="775" max="775" width="16.85546875" style="39" customWidth="1"/>
    <col min="776" max="776" width="29.5703125" style="39" customWidth="1"/>
    <col min="777" max="1021" width="9.140625" style="39"/>
    <col min="1022" max="1022" width="28.140625" style="39" customWidth="1"/>
    <col min="1023" max="1025" width="0" style="39" hidden="1" customWidth="1"/>
    <col min="1026" max="1026" width="11.28515625" style="39" customWidth="1"/>
    <col min="1027" max="1027" width="0" style="39" hidden="1" customWidth="1"/>
    <col min="1028" max="1028" width="9.85546875" style="39" customWidth="1"/>
    <col min="1029" max="1029" width="9.85546875" style="39" bestFit="1" customWidth="1"/>
    <col min="1030" max="1030" width="9.85546875" style="39" customWidth="1"/>
    <col min="1031" max="1031" width="16.85546875" style="39" customWidth="1"/>
    <col min="1032" max="1032" width="29.5703125" style="39" customWidth="1"/>
    <col min="1033" max="1277" width="9.140625" style="39"/>
    <col min="1278" max="1278" width="28.140625" style="39" customWidth="1"/>
    <col min="1279" max="1281" width="0" style="39" hidden="1" customWidth="1"/>
    <col min="1282" max="1282" width="11.28515625" style="39" customWidth="1"/>
    <col min="1283" max="1283" width="0" style="39" hidden="1" customWidth="1"/>
    <col min="1284" max="1284" width="9.85546875" style="39" customWidth="1"/>
    <col min="1285" max="1285" width="9.85546875" style="39" bestFit="1" customWidth="1"/>
    <col min="1286" max="1286" width="9.85546875" style="39" customWidth="1"/>
    <col min="1287" max="1287" width="16.85546875" style="39" customWidth="1"/>
    <col min="1288" max="1288" width="29.5703125" style="39" customWidth="1"/>
    <col min="1289" max="1533" width="9.140625" style="39"/>
    <col min="1534" max="1534" width="28.140625" style="39" customWidth="1"/>
    <col min="1535" max="1537" width="0" style="39" hidden="1" customWidth="1"/>
    <col min="1538" max="1538" width="11.28515625" style="39" customWidth="1"/>
    <col min="1539" max="1539" width="0" style="39" hidden="1" customWidth="1"/>
    <col min="1540" max="1540" width="9.85546875" style="39" customWidth="1"/>
    <col min="1541" max="1541" width="9.85546875" style="39" bestFit="1" customWidth="1"/>
    <col min="1542" max="1542" width="9.85546875" style="39" customWidth="1"/>
    <col min="1543" max="1543" width="16.85546875" style="39" customWidth="1"/>
    <col min="1544" max="1544" width="29.5703125" style="39" customWidth="1"/>
    <col min="1545" max="1789" width="9.140625" style="39"/>
    <col min="1790" max="1790" width="28.140625" style="39" customWidth="1"/>
    <col min="1791" max="1793" width="0" style="39" hidden="1" customWidth="1"/>
    <col min="1794" max="1794" width="11.28515625" style="39" customWidth="1"/>
    <col min="1795" max="1795" width="0" style="39" hidden="1" customWidth="1"/>
    <col min="1796" max="1796" width="9.85546875" style="39" customWidth="1"/>
    <col min="1797" max="1797" width="9.85546875" style="39" bestFit="1" customWidth="1"/>
    <col min="1798" max="1798" width="9.85546875" style="39" customWidth="1"/>
    <col min="1799" max="1799" width="16.85546875" style="39" customWidth="1"/>
    <col min="1800" max="1800" width="29.5703125" style="39" customWidth="1"/>
    <col min="1801" max="2045" width="9.140625" style="39"/>
    <col min="2046" max="2046" width="28.140625" style="39" customWidth="1"/>
    <col min="2047" max="2049" width="0" style="39" hidden="1" customWidth="1"/>
    <col min="2050" max="2050" width="11.28515625" style="39" customWidth="1"/>
    <col min="2051" max="2051" width="0" style="39" hidden="1" customWidth="1"/>
    <col min="2052" max="2052" width="9.85546875" style="39" customWidth="1"/>
    <col min="2053" max="2053" width="9.85546875" style="39" bestFit="1" customWidth="1"/>
    <col min="2054" max="2054" width="9.85546875" style="39" customWidth="1"/>
    <col min="2055" max="2055" width="16.85546875" style="39" customWidth="1"/>
    <col min="2056" max="2056" width="29.5703125" style="39" customWidth="1"/>
    <col min="2057" max="2301" width="9.140625" style="39"/>
    <col min="2302" max="2302" width="28.140625" style="39" customWidth="1"/>
    <col min="2303" max="2305" width="0" style="39" hidden="1" customWidth="1"/>
    <col min="2306" max="2306" width="11.28515625" style="39" customWidth="1"/>
    <col min="2307" max="2307" width="0" style="39" hidden="1" customWidth="1"/>
    <col min="2308" max="2308" width="9.85546875" style="39" customWidth="1"/>
    <col min="2309" max="2309" width="9.85546875" style="39" bestFit="1" customWidth="1"/>
    <col min="2310" max="2310" width="9.85546875" style="39" customWidth="1"/>
    <col min="2311" max="2311" width="16.85546875" style="39" customWidth="1"/>
    <col min="2312" max="2312" width="29.5703125" style="39" customWidth="1"/>
    <col min="2313" max="2557" width="9.140625" style="39"/>
    <col min="2558" max="2558" width="28.140625" style="39" customWidth="1"/>
    <col min="2559" max="2561" width="0" style="39" hidden="1" customWidth="1"/>
    <col min="2562" max="2562" width="11.28515625" style="39" customWidth="1"/>
    <col min="2563" max="2563" width="0" style="39" hidden="1" customWidth="1"/>
    <col min="2564" max="2564" width="9.85546875" style="39" customWidth="1"/>
    <col min="2565" max="2565" width="9.85546875" style="39" bestFit="1" customWidth="1"/>
    <col min="2566" max="2566" width="9.85546875" style="39" customWidth="1"/>
    <col min="2567" max="2567" width="16.85546875" style="39" customWidth="1"/>
    <col min="2568" max="2568" width="29.5703125" style="39" customWidth="1"/>
    <col min="2569" max="2813" width="9.140625" style="39"/>
    <col min="2814" max="2814" width="28.140625" style="39" customWidth="1"/>
    <col min="2815" max="2817" width="0" style="39" hidden="1" customWidth="1"/>
    <col min="2818" max="2818" width="11.28515625" style="39" customWidth="1"/>
    <col min="2819" max="2819" width="0" style="39" hidden="1" customWidth="1"/>
    <col min="2820" max="2820" width="9.85546875" style="39" customWidth="1"/>
    <col min="2821" max="2821" width="9.85546875" style="39" bestFit="1" customWidth="1"/>
    <col min="2822" max="2822" width="9.85546875" style="39" customWidth="1"/>
    <col min="2823" max="2823" width="16.85546875" style="39" customWidth="1"/>
    <col min="2824" max="2824" width="29.5703125" style="39" customWidth="1"/>
    <col min="2825" max="3069" width="9.140625" style="39"/>
    <col min="3070" max="3070" width="28.140625" style="39" customWidth="1"/>
    <col min="3071" max="3073" width="0" style="39" hidden="1" customWidth="1"/>
    <col min="3074" max="3074" width="11.28515625" style="39" customWidth="1"/>
    <col min="3075" max="3075" width="0" style="39" hidden="1" customWidth="1"/>
    <col min="3076" max="3076" width="9.85546875" style="39" customWidth="1"/>
    <col min="3077" max="3077" width="9.85546875" style="39" bestFit="1" customWidth="1"/>
    <col min="3078" max="3078" width="9.85546875" style="39" customWidth="1"/>
    <col min="3079" max="3079" width="16.85546875" style="39" customWidth="1"/>
    <col min="3080" max="3080" width="29.5703125" style="39" customWidth="1"/>
    <col min="3081" max="3325" width="9.140625" style="39"/>
    <col min="3326" max="3326" width="28.140625" style="39" customWidth="1"/>
    <col min="3327" max="3329" width="0" style="39" hidden="1" customWidth="1"/>
    <col min="3330" max="3330" width="11.28515625" style="39" customWidth="1"/>
    <col min="3331" max="3331" width="0" style="39" hidden="1" customWidth="1"/>
    <col min="3332" max="3332" width="9.85546875" style="39" customWidth="1"/>
    <col min="3333" max="3333" width="9.85546875" style="39" bestFit="1" customWidth="1"/>
    <col min="3334" max="3334" width="9.85546875" style="39" customWidth="1"/>
    <col min="3335" max="3335" width="16.85546875" style="39" customWidth="1"/>
    <col min="3336" max="3336" width="29.5703125" style="39" customWidth="1"/>
    <col min="3337" max="3581" width="9.140625" style="39"/>
    <col min="3582" max="3582" width="28.140625" style="39" customWidth="1"/>
    <col min="3583" max="3585" width="0" style="39" hidden="1" customWidth="1"/>
    <col min="3586" max="3586" width="11.28515625" style="39" customWidth="1"/>
    <col min="3587" max="3587" width="0" style="39" hidden="1" customWidth="1"/>
    <col min="3588" max="3588" width="9.85546875" style="39" customWidth="1"/>
    <col min="3589" max="3589" width="9.85546875" style="39" bestFit="1" customWidth="1"/>
    <col min="3590" max="3590" width="9.85546875" style="39" customWidth="1"/>
    <col min="3591" max="3591" width="16.85546875" style="39" customWidth="1"/>
    <col min="3592" max="3592" width="29.5703125" style="39" customWidth="1"/>
    <col min="3593" max="3837" width="9.140625" style="39"/>
    <col min="3838" max="3838" width="28.140625" style="39" customWidth="1"/>
    <col min="3839" max="3841" width="0" style="39" hidden="1" customWidth="1"/>
    <col min="3842" max="3842" width="11.28515625" style="39" customWidth="1"/>
    <col min="3843" max="3843" width="0" style="39" hidden="1" customWidth="1"/>
    <col min="3844" max="3844" width="9.85546875" style="39" customWidth="1"/>
    <col min="3845" max="3845" width="9.85546875" style="39" bestFit="1" customWidth="1"/>
    <col min="3846" max="3846" width="9.85546875" style="39" customWidth="1"/>
    <col min="3847" max="3847" width="16.85546875" style="39" customWidth="1"/>
    <col min="3848" max="3848" width="29.5703125" style="39" customWidth="1"/>
    <col min="3849" max="4093" width="9.140625" style="39"/>
    <col min="4094" max="4094" width="28.140625" style="39" customWidth="1"/>
    <col min="4095" max="4097" width="0" style="39" hidden="1" customWidth="1"/>
    <col min="4098" max="4098" width="11.28515625" style="39" customWidth="1"/>
    <col min="4099" max="4099" width="0" style="39" hidden="1" customWidth="1"/>
    <col min="4100" max="4100" width="9.85546875" style="39" customWidth="1"/>
    <col min="4101" max="4101" width="9.85546875" style="39" bestFit="1" customWidth="1"/>
    <col min="4102" max="4102" width="9.85546875" style="39" customWidth="1"/>
    <col min="4103" max="4103" width="16.85546875" style="39" customWidth="1"/>
    <col min="4104" max="4104" width="29.5703125" style="39" customWidth="1"/>
    <col min="4105" max="4349" width="9.140625" style="39"/>
    <col min="4350" max="4350" width="28.140625" style="39" customWidth="1"/>
    <col min="4351" max="4353" width="0" style="39" hidden="1" customWidth="1"/>
    <col min="4354" max="4354" width="11.28515625" style="39" customWidth="1"/>
    <col min="4355" max="4355" width="0" style="39" hidden="1" customWidth="1"/>
    <col min="4356" max="4356" width="9.85546875" style="39" customWidth="1"/>
    <col min="4357" max="4357" width="9.85546875" style="39" bestFit="1" customWidth="1"/>
    <col min="4358" max="4358" width="9.85546875" style="39" customWidth="1"/>
    <col min="4359" max="4359" width="16.85546875" style="39" customWidth="1"/>
    <col min="4360" max="4360" width="29.5703125" style="39" customWidth="1"/>
    <col min="4361" max="4605" width="9.140625" style="39"/>
    <col min="4606" max="4606" width="28.140625" style="39" customWidth="1"/>
    <col min="4607" max="4609" width="0" style="39" hidden="1" customWidth="1"/>
    <col min="4610" max="4610" width="11.28515625" style="39" customWidth="1"/>
    <col min="4611" max="4611" width="0" style="39" hidden="1" customWidth="1"/>
    <col min="4612" max="4612" width="9.85546875" style="39" customWidth="1"/>
    <col min="4613" max="4613" width="9.85546875" style="39" bestFit="1" customWidth="1"/>
    <col min="4614" max="4614" width="9.85546875" style="39" customWidth="1"/>
    <col min="4615" max="4615" width="16.85546875" style="39" customWidth="1"/>
    <col min="4616" max="4616" width="29.5703125" style="39" customWidth="1"/>
    <col min="4617" max="4861" width="9.140625" style="39"/>
    <col min="4862" max="4862" width="28.140625" style="39" customWidth="1"/>
    <col min="4863" max="4865" width="0" style="39" hidden="1" customWidth="1"/>
    <col min="4866" max="4866" width="11.28515625" style="39" customWidth="1"/>
    <col min="4867" max="4867" width="0" style="39" hidden="1" customWidth="1"/>
    <col min="4868" max="4868" width="9.85546875" style="39" customWidth="1"/>
    <col min="4869" max="4869" width="9.85546875" style="39" bestFit="1" customWidth="1"/>
    <col min="4870" max="4870" width="9.85546875" style="39" customWidth="1"/>
    <col min="4871" max="4871" width="16.85546875" style="39" customWidth="1"/>
    <col min="4872" max="4872" width="29.5703125" style="39" customWidth="1"/>
    <col min="4873" max="5117" width="9.140625" style="39"/>
    <col min="5118" max="5118" width="28.140625" style="39" customWidth="1"/>
    <col min="5119" max="5121" width="0" style="39" hidden="1" customWidth="1"/>
    <col min="5122" max="5122" width="11.28515625" style="39" customWidth="1"/>
    <col min="5123" max="5123" width="0" style="39" hidden="1" customWidth="1"/>
    <col min="5124" max="5124" width="9.85546875" style="39" customWidth="1"/>
    <col min="5125" max="5125" width="9.85546875" style="39" bestFit="1" customWidth="1"/>
    <col min="5126" max="5126" width="9.85546875" style="39" customWidth="1"/>
    <col min="5127" max="5127" width="16.85546875" style="39" customWidth="1"/>
    <col min="5128" max="5128" width="29.5703125" style="39" customWidth="1"/>
    <col min="5129" max="5373" width="9.140625" style="39"/>
    <col min="5374" max="5374" width="28.140625" style="39" customWidth="1"/>
    <col min="5375" max="5377" width="0" style="39" hidden="1" customWidth="1"/>
    <col min="5378" max="5378" width="11.28515625" style="39" customWidth="1"/>
    <col min="5379" max="5379" width="0" style="39" hidden="1" customWidth="1"/>
    <col min="5380" max="5380" width="9.85546875" style="39" customWidth="1"/>
    <col min="5381" max="5381" width="9.85546875" style="39" bestFit="1" customWidth="1"/>
    <col min="5382" max="5382" width="9.85546875" style="39" customWidth="1"/>
    <col min="5383" max="5383" width="16.85546875" style="39" customWidth="1"/>
    <col min="5384" max="5384" width="29.5703125" style="39" customWidth="1"/>
    <col min="5385" max="5629" width="9.140625" style="39"/>
    <col min="5630" max="5630" width="28.140625" style="39" customWidth="1"/>
    <col min="5631" max="5633" width="0" style="39" hidden="1" customWidth="1"/>
    <col min="5634" max="5634" width="11.28515625" style="39" customWidth="1"/>
    <col min="5635" max="5635" width="0" style="39" hidden="1" customWidth="1"/>
    <col min="5636" max="5636" width="9.85546875" style="39" customWidth="1"/>
    <col min="5637" max="5637" width="9.85546875" style="39" bestFit="1" customWidth="1"/>
    <col min="5638" max="5638" width="9.85546875" style="39" customWidth="1"/>
    <col min="5639" max="5639" width="16.85546875" style="39" customWidth="1"/>
    <col min="5640" max="5640" width="29.5703125" style="39" customWidth="1"/>
    <col min="5641" max="5885" width="9.140625" style="39"/>
    <col min="5886" max="5886" width="28.140625" style="39" customWidth="1"/>
    <col min="5887" max="5889" width="0" style="39" hidden="1" customWidth="1"/>
    <col min="5890" max="5890" width="11.28515625" style="39" customWidth="1"/>
    <col min="5891" max="5891" width="0" style="39" hidden="1" customWidth="1"/>
    <col min="5892" max="5892" width="9.85546875" style="39" customWidth="1"/>
    <col min="5893" max="5893" width="9.85546875" style="39" bestFit="1" customWidth="1"/>
    <col min="5894" max="5894" width="9.85546875" style="39" customWidth="1"/>
    <col min="5895" max="5895" width="16.85546875" style="39" customWidth="1"/>
    <col min="5896" max="5896" width="29.5703125" style="39" customWidth="1"/>
    <col min="5897" max="6141" width="9.140625" style="39"/>
    <col min="6142" max="6142" width="28.140625" style="39" customWidth="1"/>
    <col min="6143" max="6145" width="0" style="39" hidden="1" customWidth="1"/>
    <col min="6146" max="6146" width="11.28515625" style="39" customWidth="1"/>
    <col min="6147" max="6147" width="0" style="39" hidden="1" customWidth="1"/>
    <col min="6148" max="6148" width="9.85546875" style="39" customWidth="1"/>
    <col min="6149" max="6149" width="9.85546875" style="39" bestFit="1" customWidth="1"/>
    <col min="6150" max="6150" width="9.85546875" style="39" customWidth="1"/>
    <col min="6151" max="6151" width="16.85546875" style="39" customWidth="1"/>
    <col min="6152" max="6152" width="29.5703125" style="39" customWidth="1"/>
    <col min="6153" max="6397" width="9.140625" style="39"/>
    <col min="6398" max="6398" width="28.140625" style="39" customWidth="1"/>
    <col min="6399" max="6401" width="0" style="39" hidden="1" customWidth="1"/>
    <col min="6402" max="6402" width="11.28515625" style="39" customWidth="1"/>
    <col min="6403" max="6403" width="0" style="39" hidden="1" customWidth="1"/>
    <col min="6404" max="6404" width="9.85546875" style="39" customWidth="1"/>
    <col min="6405" max="6405" width="9.85546875" style="39" bestFit="1" customWidth="1"/>
    <col min="6406" max="6406" width="9.85546875" style="39" customWidth="1"/>
    <col min="6407" max="6407" width="16.85546875" style="39" customWidth="1"/>
    <col min="6408" max="6408" width="29.5703125" style="39" customWidth="1"/>
    <col min="6409" max="6653" width="9.140625" style="39"/>
    <col min="6654" max="6654" width="28.140625" style="39" customWidth="1"/>
    <col min="6655" max="6657" width="0" style="39" hidden="1" customWidth="1"/>
    <col min="6658" max="6658" width="11.28515625" style="39" customWidth="1"/>
    <col min="6659" max="6659" width="0" style="39" hidden="1" customWidth="1"/>
    <col min="6660" max="6660" width="9.85546875" style="39" customWidth="1"/>
    <col min="6661" max="6661" width="9.85546875" style="39" bestFit="1" customWidth="1"/>
    <col min="6662" max="6662" width="9.85546875" style="39" customWidth="1"/>
    <col min="6663" max="6663" width="16.85546875" style="39" customWidth="1"/>
    <col min="6664" max="6664" width="29.5703125" style="39" customWidth="1"/>
    <col min="6665" max="6909" width="9.140625" style="39"/>
    <col min="6910" max="6910" width="28.140625" style="39" customWidth="1"/>
    <col min="6911" max="6913" width="0" style="39" hidden="1" customWidth="1"/>
    <col min="6914" max="6914" width="11.28515625" style="39" customWidth="1"/>
    <col min="6915" max="6915" width="0" style="39" hidden="1" customWidth="1"/>
    <col min="6916" max="6916" width="9.85546875" style="39" customWidth="1"/>
    <col min="6917" max="6917" width="9.85546875" style="39" bestFit="1" customWidth="1"/>
    <col min="6918" max="6918" width="9.85546875" style="39" customWidth="1"/>
    <col min="6919" max="6919" width="16.85546875" style="39" customWidth="1"/>
    <col min="6920" max="6920" width="29.5703125" style="39" customWidth="1"/>
    <col min="6921" max="7165" width="9.140625" style="39"/>
    <col min="7166" max="7166" width="28.140625" style="39" customWidth="1"/>
    <col min="7167" max="7169" width="0" style="39" hidden="1" customWidth="1"/>
    <col min="7170" max="7170" width="11.28515625" style="39" customWidth="1"/>
    <col min="7171" max="7171" width="0" style="39" hidden="1" customWidth="1"/>
    <col min="7172" max="7172" width="9.85546875" style="39" customWidth="1"/>
    <col min="7173" max="7173" width="9.85546875" style="39" bestFit="1" customWidth="1"/>
    <col min="7174" max="7174" width="9.85546875" style="39" customWidth="1"/>
    <col min="7175" max="7175" width="16.85546875" style="39" customWidth="1"/>
    <col min="7176" max="7176" width="29.5703125" style="39" customWidth="1"/>
    <col min="7177" max="7421" width="9.140625" style="39"/>
    <col min="7422" max="7422" width="28.140625" style="39" customWidth="1"/>
    <col min="7423" max="7425" width="0" style="39" hidden="1" customWidth="1"/>
    <col min="7426" max="7426" width="11.28515625" style="39" customWidth="1"/>
    <col min="7427" max="7427" width="0" style="39" hidden="1" customWidth="1"/>
    <col min="7428" max="7428" width="9.85546875" style="39" customWidth="1"/>
    <col min="7429" max="7429" width="9.85546875" style="39" bestFit="1" customWidth="1"/>
    <col min="7430" max="7430" width="9.85546875" style="39" customWidth="1"/>
    <col min="7431" max="7431" width="16.85546875" style="39" customWidth="1"/>
    <col min="7432" max="7432" width="29.5703125" style="39" customWidth="1"/>
    <col min="7433" max="7677" width="9.140625" style="39"/>
    <col min="7678" max="7678" width="28.140625" style="39" customWidth="1"/>
    <col min="7679" max="7681" width="0" style="39" hidden="1" customWidth="1"/>
    <col min="7682" max="7682" width="11.28515625" style="39" customWidth="1"/>
    <col min="7683" max="7683" width="0" style="39" hidden="1" customWidth="1"/>
    <col min="7684" max="7684" width="9.85546875" style="39" customWidth="1"/>
    <col min="7685" max="7685" width="9.85546875" style="39" bestFit="1" customWidth="1"/>
    <col min="7686" max="7686" width="9.85546875" style="39" customWidth="1"/>
    <col min="7687" max="7687" width="16.85546875" style="39" customWidth="1"/>
    <col min="7688" max="7688" width="29.5703125" style="39" customWidth="1"/>
    <col min="7689" max="7933" width="9.140625" style="39"/>
    <col min="7934" max="7934" width="28.140625" style="39" customWidth="1"/>
    <col min="7935" max="7937" width="0" style="39" hidden="1" customWidth="1"/>
    <col min="7938" max="7938" width="11.28515625" style="39" customWidth="1"/>
    <col min="7939" max="7939" width="0" style="39" hidden="1" customWidth="1"/>
    <col min="7940" max="7940" width="9.85546875" style="39" customWidth="1"/>
    <col min="7941" max="7941" width="9.85546875" style="39" bestFit="1" customWidth="1"/>
    <col min="7942" max="7942" width="9.85546875" style="39" customWidth="1"/>
    <col min="7943" max="7943" width="16.85546875" style="39" customWidth="1"/>
    <col min="7944" max="7944" width="29.5703125" style="39" customWidth="1"/>
    <col min="7945" max="8189" width="9.140625" style="39"/>
    <col min="8190" max="8190" width="28.140625" style="39" customWidth="1"/>
    <col min="8191" max="8193" width="0" style="39" hidden="1" customWidth="1"/>
    <col min="8194" max="8194" width="11.28515625" style="39" customWidth="1"/>
    <col min="8195" max="8195" width="0" style="39" hidden="1" customWidth="1"/>
    <col min="8196" max="8196" width="9.85546875" style="39" customWidth="1"/>
    <col min="8197" max="8197" width="9.85546875" style="39" bestFit="1" customWidth="1"/>
    <col min="8198" max="8198" width="9.85546875" style="39" customWidth="1"/>
    <col min="8199" max="8199" width="16.85546875" style="39" customWidth="1"/>
    <col min="8200" max="8200" width="29.5703125" style="39" customWidth="1"/>
    <col min="8201" max="8445" width="9.140625" style="39"/>
    <col min="8446" max="8446" width="28.140625" style="39" customWidth="1"/>
    <col min="8447" max="8449" width="0" style="39" hidden="1" customWidth="1"/>
    <col min="8450" max="8450" width="11.28515625" style="39" customWidth="1"/>
    <col min="8451" max="8451" width="0" style="39" hidden="1" customWidth="1"/>
    <col min="8452" max="8452" width="9.85546875" style="39" customWidth="1"/>
    <col min="8453" max="8453" width="9.85546875" style="39" bestFit="1" customWidth="1"/>
    <col min="8454" max="8454" width="9.85546875" style="39" customWidth="1"/>
    <col min="8455" max="8455" width="16.85546875" style="39" customWidth="1"/>
    <col min="8456" max="8456" width="29.5703125" style="39" customWidth="1"/>
    <col min="8457" max="8701" width="9.140625" style="39"/>
    <col min="8702" max="8702" width="28.140625" style="39" customWidth="1"/>
    <col min="8703" max="8705" width="0" style="39" hidden="1" customWidth="1"/>
    <col min="8706" max="8706" width="11.28515625" style="39" customWidth="1"/>
    <col min="8707" max="8707" width="0" style="39" hidden="1" customWidth="1"/>
    <col min="8708" max="8708" width="9.85546875" style="39" customWidth="1"/>
    <col min="8709" max="8709" width="9.85546875" style="39" bestFit="1" customWidth="1"/>
    <col min="8710" max="8710" width="9.85546875" style="39" customWidth="1"/>
    <col min="8711" max="8711" width="16.85546875" style="39" customWidth="1"/>
    <col min="8712" max="8712" width="29.5703125" style="39" customWidth="1"/>
    <col min="8713" max="8957" width="9.140625" style="39"/>
    <col min="8958" max="8958" width="28.140625" style="39" customWidth="1"/>
    <col min="8959" max="8961" width="0" style="39" hidden="1" customWidth="1"/>
    <col min="8962" max="8962" width="11.28515625" style="39" customWidth="1"/>
    <col min="8963" max="8963" width="0" style="39" hidden="1" customWidth="1"/>
    <col min="8964" max="8964" width="9.85546875" style="39" customWidth="1"/>
    <col min="8965" max="8965" width="9.85546875" style="39" bestFit="1" customWidth="1"/>
    <col min="8966" max="8966" width="9.85546875" style="39" customWidth="1"/>
    <col min="8967" max="8967" width="16.85546875" style="39" customWidth="1"/>
    <col min="8968" max="8968" width="29.5703125" style="39" customWidth="1"/>
    <col min="8969" max="9213" width="9.140625" style="39"/>
    <col min="9214" max="9214" width="28.140625" style="39" customWidth="1"/>
    <col min="9215" max="9217" width="0" style="39" hidden="1" customWidth="1"/>
    <col min="9218" max="9218" width="11.28515625" style="39" customWidth="1"/>
    <col min="9219" max="9219" width="0" style="39" hidden="1" customWidth="1"/>
    <col min="9220" max="9220" width="9.85546875" style="39" customWidth="1"/>
    <col min="9221" max="9221" width="9.85546875" style="39" bestFit="1" customWidth="1"/>
    <col min="9222" max="9222" width="9.85546875" style="39" customWidth="1"/>
    <col min="9223" max="9223" width="16.85546875" style="39" customWidth="1"/>
    <col min="9224" max="9224" width="29.5703125" style="39" customWidth="1"/>
    <col min="9225" max="9469" width="9.140625" style="39"/>
    <col min="9470" max="9470" width="28.140625" style="39" customWidth="1"/>
    <col min="9471" max="9473" width="0" style="39" hidden="1" customWidth="1"/>
    <col min="9474" max="9474" width="11.28515625" style="39" customWidth="1"/>
    <col min="9475" max="9475" width="0" style="39" hidden="1" customWidth="1"/>
    <col min="9476" max="9476" width="9.85546875" style="39" customWidth="1"/>
    <col min="9477" max="9477" width="9.85546875" style="39" bestFit="1" customWidth="1"/>
    <col min="9478" max="9478" width="9.85546875" style="39" customWidth="1"/>
    <col min="9479" max="9479" width="16.85546875" style="39" customWidth="1"/>
    <col min="9480" max="9480" width="29.5703125" style="39" customWidth="1"/>
    <col min="9481" max="9725" width="9.140625" style="39"/>
    <col min="9726" max="9726" width="28.140625" style="39" customWidth="1"/>
    <col min="9727" max="9729" width="0" style="39" hidden="1" customWidth="1"/>
    <col min="9730" max="9730" width="11.28515625" style="39" customWidth="1"/>
    <col min="9731" max="9731" width="0" style="39" hidden="1" customWidth="1"/>
    <col min="9732" max="9732" width="9.85546875" style="39" customWidth="1"/>
    <col min="9733" max="9733" width="9.85546875" style="39" bestFit="1" customWidth="1"/>
    <col min="9734" max="9734" width="9.85546875" style="39" customWidth="1"/>
    <col min="9735" max="9735" width="16.85546875" style="39" customWidth="1"/>
    <col min="9736" max="9736" width="29.5703125" style="39" customWidth="1"/>
    <col min="9737" max="9981" width="9.140625" style="39"/>
    <col min="9982" max="9982" width="28.140625" style="39" customWidth="1"/>
    <col min="9983" max="9985" width="0" style="39" hidden="1" customWidth="1"/>
    <col min="9986" max="9986" width="11.28515625" style="39" customWidth="1"/>
    <col min="9987" max="9987" width="0" style="39" hidden="1" customWidth="1"/>
    <col min="9988" max="9988" width="9.85546875" style="39" customWidth="1"/>
    <col min="9989" max="9989" width="9.85546875" style="39" bestFit="1" customWidth="1"/>
    <col min="9990" max="9990" width="9.85546875" style="39" customWidth="1"/>
    <col min="9991" max="9991" width="16.85546875" style="39" customWidth="1"/>
    <col min="9992" max="9992" width="29.5703125" style="39" customWidth="1"/>
    <col min="9993" max="10237" width="9.140625" style="39"/>
    <col min="10238" max="10238" width="28.140625" style="39" customWidth="1"/>
    <col min="10239" max="10241" width="0" style="39" hidden="1" customWidth="1"/>
    <col min="10242" max="10242" width="11.28515625" style="39" customWidth="1"/>
    <col min="10243" max="10243" width="0" style="39" hidden="1" customWidth="1"/>
    <col min="10244" max="10244" width="9.85546875" style="39" customWidth="1"/>
    <col min="10245" max="10245" width="9.85546875" style="39" bestFit="1" customWidth="1"/>
    <col min="10246" max="10246" width="9.85546875" style="39" customWidth="1"/>
    <col min="10247" max="10247" width="16.85546875" style="39" customWidth="1"/>
    <col min="10248" max="10248" width="29.5703125" style="39" customWidth="1"/>
    <col min="10249" max="10493" width="9.140625" style="39"/>
    <col min="10494" max="10494" width="28.140625" style="39" customWidth="1"/>
    <col min="10495" max="10497" width="0" style="39" hidden="1" customWidth="1"/>
    <col min="10498" max="10498" width="11.28515625" style="39" customWidth="1"/>
    <col min="10499" max="10499" width="0" style="39" hidden="1" customWidth="1"/>
    <col min="10500" max="10500" width="9.85546875" style="39" customWidth="1"/>
    <col min="10501" max="10501" width="9.85546875" style="39" bestFit="1" customWidth="1"/>
    <col min="10502" max="10502" width="9.85546875" style="39" customWidth="1"/>
    <col min="10503" max="10503" width="16.85546875" style="39" customWidth="1"/>
    <col min="10504" max="10504" width="29.5703125" style="39" customWidth="1"/>
    <col min="10505" max="10749" width="9.140625" style="39"/>
    <col min="10750" max="10750" width="28.140625" style="39" customWidth="1"/>
    <col min="10751" max="10753" width="0" style="39" hidden="1" customWidth="1"/>
    <col min="10754" max="10754" width="11.28515625" style="39" customWidth="1"/>
    <col min="10755" max="10755" width="0" style="39" hidden="1" customWidth="1"/>
    <col min="10756" max="10756" width="9.85546875" style="39" customWidth="1"/>
    <col min="10757" max="10757" width="9.85546875" style="39" bestFit="1" customWidth="1"/>
    <col min="10758" max="10758" width="9.85546875" style="39" customWidth="1"/>
    <col min="10759" max="10759" width="16.85546875" style="39" customWidth="1"/>
    <col min="10760" max="10760" width="29.5703125" style="39" customWidth="1"/>
    <col min="10761" max="11005" width="9.140625" style="39"/>
    <col min="11006" max="11006" width="28.140625" style="39" customWidth="1"/>
    <col min="11007" max="11009" width="0" style="39" hidden="1" customWidth="1"/>
    <col min="11010" max="11010" width="11.28515625" style="39" customWidth="1"/>
    <col min="11011" max="11011" width="0" style="39" hidden="1" customWidth="1"/>
    <col min="11012" max="11012" width="9.85546875" style="39" customWidth="1"/>
    <col min="11013" max="11013" width="9.85546875" style="39" bestFit="1" customWidth="1"/>
    <col min="11014" max="11014" width="9.85546875" style="39" customWidth="1"/>
    <col min="11015" max="11015" width="16.85546875" style="39" customWidth="1"/>
    <col min="11016" max="11016" width="29.5703125" style="39" customWidth="1"/>
    <col min="11017" max="11261" width="9.140625" style="39"/>
    <col min="11262" max="11262" width="28.140625" style="39" customWidth="1"/>
    <col min="11263" max="11265" width="0" style="39" hidden="1" customWidth="1"/>
    <col min="11266" max="11266" width="11.28515625" style="39" customWidth="1"/>
    <col min="11267" max="11267" width="0" style="39" hidden="1" customWidth="1"/>
    <col min="11268" max="11268" width="9.85546875" style="39" customWidth="1"/>
    <col min="11269" max="11269" width="9.85546875" style="39" bestFit="1" customWidth="1"/>
    <col min="11270" max="11270" width="9.85546875" style="39" customWidth="1"/>
    <col min="11271" max="11271" width="16.85546875" style="39" customWidth="1"/>
    <col min="11272" max="11272" width="29.5703125" style="39" customWidth="1"/>
    <col min="11273" max="11517" width="9.140625" style="39"/>
    <col min="11518" max="11518" width="28.140625" style="39" customWidth="1"/>
    <col min="11519" max="11521" width="0" style="39" hidden="1" customWidth="1"/>
    <col min="11522" max="11522" width="11.28515625" style="39" customWidth="1"/>
    <col min="11523" max="11523" width="0" style="39" hidden="1" customWidth="1"/>
    <col min="11524" max="11524" width="9.85546875" style="39" customWidth="1"/>
    <col min="11525" max="11525" width="9.85546875" style="39" bestFit="1" customWidth="1"/>
    <col min="11526" max="11526" width="9.85546875" style="39" customWidth="1"/>
    <col min="11527" max="11527" width="16.85546875" style="39" customWidth="1"/>
    <col min="11528" max="11528" width="29.5703125" style="39" customWidth="1"/>
    <col min="11529" max="11773" width="9.140625" style="39"/>
    <col min="11774" max="11774" width="28.140625" style="39" customWidth="1"/>
    <col min="11775" max="11777" width="0" style="39" hidden="1" customWidth="1"/>
    <col min="11778" max="11778" width="11.28515625" style="39" customWidth="1"/>
    <col min="11779" max="11779" width="0" style="39" hidden="1" customWidth="1"/>
    <col min="11780" max="11780" width="9.85546875" style="39" customWidth="1"/>
    <col min="11781" max="11781" width="9.85546875" style="39" bestFit="1" customWidth="1"/>
    <col min="11782" max="11782" width="9.85546875" style="39" customWidth="1"/>
    <col min="11783" max="11783" width="16.85546875" style="39" customWidth="1"/>
    <col min="11784" max="11784" width="29.5703125" style="39" customWidth="1"/>
    <col min="11785" max="12029" width="9.140625" style="39"/>
    <col min="12030" max="12030" width="28.140625" style="39" customWidth="1"/>
    <col min="12031" max="12033" width="0" style="39" hidden="1" customWidth="1"/>
    <col min="12034" max="12034" width="11.28515625" style="39" customWidth="1"/>
    <col min="12035" max="12035" width="0" style="39" hidden="1" customWidth="1"/>
    <col min="12036" max="12036" width="9.85546875" style="39" customWidth="1"/>
    <col min="12037" max="12037" width="9.85546875" style="39" bestFit="1" customWidth="1"/>
    <col min="12038" max="12038" width="9.85546875" style="39" customWidth="1"/>
    <col min="12039" max="12039" width="16.85546875" style="39" customWidth="1"/>
    <col min="12040" max="12040" width="29.5703125" style="39" customWidth="1"/>
    <col min="12041" max="12285" width="9.140625" style="39"/>
    <col min="12286" max="12286" width="28.140625" style="39" customWidth="1"/>
    <col min="12287" max="12289" width="0" style="39" hidden="1" customWidth="1"/>
    <col min="12290" max="12290" width="11.28515625" style="39" customWidth="1"/>
    <col min="12291" max="12291" width="0" style="39" hidden="1" customWidth="1"/>
    <col min="12292" max="12292" width="9.85546875" style="39" customWidth="1"/>
    <col min="12293" max="12293" width="9.85546875" style="39" bestFit="1" customWidth="1"/>
    <col min="12294" max="12294" width="9.85546875" style="39" customWidth="1"/>
    <col min="12295" max="12295" width="16.85546875" style="39" customWidth="1"/>
    <col min="12296" max="12296" width="29.5703125" style="39" customWidth="1"/>
    <col min="12297" max="12541" width="9.140625" style="39"/>
    <col min="12542" max="12542" width="28.140625" style="39" customWidth="1"/>
    <col min="12543" max="12545" width="0" style="39" hidden="1" customWidth="1"/>
    <col min="12546" max="12546" width="11.28515625" style="39" customWidth="1"/>
    <col min="12547" max="12547" width="0" style="39" hidden="1" customWidth="1"/>
    <col min="12548" max="12548" width="9.85546875" style="39" customWidth="1"/>
    <col min="12549" max="12549" width="9.85546875" style="39" bestFit="1" customWidth="1"/>
    <col min="12550" max="12550" width="9.85546875" style="39" customWidth="1"/>
    <col min="12551" max="12551" width="16.85546875" style="39" customWidth="1"/>
    <col min="12552" max="12552" width="29.5703125" style="39" customWidth="1"/>
    <col min="12553" max="12797" width="9.140625" style="39"/>
    <col min="12798" max="12798" width="28.140625" style="39" customWidth="1"/>
    <col min="12799" max="12801" width="0" style="39" hidden="1" customWidth="1"/>
    <col min="12802" max="12802" width="11.28515625" style="39" customWidth="1"/>
    <col min="12803" max="12803" width="0" style="39" hidden="1" customWidth="1"/>
    <col min="12804" max="12804" width="9.85546875" style="39" customWidth="1"/>
    <col min="12805" max="12805" width="9.85546875" style="39" bestFit="1" customWidth="1"/>
    <col min="12806" max="12806" width="9.85546875" style="39" customWidth="1"/>
    <col min="12807" max="12807" width="16.85546875" style="39" customWidth="1"/>
    <col min="12808" max="12808" width="29.5703125" style="39" customWidth="1"/>
    <col min="12809" max="13053" width="9.140625" style="39"/>
    <col min="13054" max="13054" width="28.140625" style="39" customWidth="1"/>
    <col min="13055" max="13057" width="0" style="39" hidden="1" customWidth="1"/>
    <col min="13058" max="13058" width="11.28515625" style="39" customWidth="1"/>
    <col min="13059" max="13059" width="0" style="39" hidden="1" customWidth="1"/>
    <col min="13060" max="13060" width="9.85546875" style="39" customWidth="1"/>
    <col min="13061" max="13061" width="9.85546875" style="39" bestFit="1" customWidth="1"/>
    <col min="13062" max="13062" width="9.85546875" style="39" customWidth="1"/>
    <col min="13063" max="13063" width="16.85546875" style="39" customWidth="1"/>
    <col min="13064" max="13064" width="29.5703125" style="39" customWidth="1"/>
    <col min="13065" max="13309" width="9.140625" style="39"/>
    <col min="13310" max="13310" width="28.140625" style="39" customWidth="1"/>
    <col min="13311" max="13313" width="0" style="39" hidden="1" customWidth="1"/>
    <col min="13314" max="13314" width="11.28515625" style="39" customWidth="1"/>
    <col min="13315" max="13315" width="0" style="39" hidden="1" customWidth="1"/>
    <col min="13316" max="13316" width="9.85546875" style="39" customWidth="1"/>
    <col min="13317" max="13317" width="9.85546875" style="39" bestFit="1" customWidth="1"/>
    <col min="13318" max="13318" width="9.85546875" style="39" customWidth="1"/>
    <col min="13319" max="13319" width="16.85546875" style="39" customWidth="1"/>
    <col min="13320" max="13320" width="29.5703125" style="39" customWidth="1"/>
    <col min="13321" max="13565" width="9.140625" style="39"/>
    <col min="13566" max="13566" width="28.140625" style="39" customWidth="1"/>
    <col min="13567" max="13569" width="0" style="39" hidden="1" customWidth="1"/>
    <col min="13570" max="13570" width="11.28515625" style="39" customWidth="1"/>
    <col min="13571" max="13571" width="0" style="39" hidden="1" customWidth="1"/>
    <col min="13572" max="13572" width="9.85546875" style="39" customWidth="1"/>
    <col min="13573" max="13573" width="9.85546875" style="39" bestFit="1" customWidth="1"/>
    <col min="13574" max="13574" width="9.85546875" style="39" customWidth="1"/>
    <col min="13575" max="13575" width="16.85546875" style="39" customWidth="1"/>
    <col min="13576" max="13576" width="29.5703125" style="39" customWidth="1"/>
    <col min="13577" max="13821" width="9.140625" style="39"/>
    <col min="13822" max="13822" width="28.140625" style="39" customWidth="1"/>
    <col min="13823" max="13825" width="0" style="39" hidden="1" customWidth="1"/>
    <col min="13826" max="13826" width="11.28515625" style="39" customWidth="1"/>
    <col min="13827" max="13827" width="0" style="39" hidden="1" customWidth="1"/>
    <col min="13828" max="13828" width="9.85546875" style="39" customWidth="1"/>
    <col min="13829" max="13829" width="9.85546875" style="39" bestFit="1" customWidth="1"/>
    <col min="13830" max="13830" width="9.85546875" style="39" customWidth="1"/>
    <col min="13831" max="13831" width="16.85546875" style="39" customWidth="1"/>
    <col min="13832" max="13832" width="29.5703125" style="39" customWidth="1"/>
    <col min="13833" max="14077" width="9.140625" style="39"/>
    <col min="14078" max="14078" width="28.140625" style="39" customWidth="1"/>
    <col min="14079" max="14081" width="0" style="39" hidden="1" customWidth="1"/>
    <col min="14082" max="14082" width="11.28515625" style="39" customWidth="1"/>
    <col min="14083" max="14083" width="0" style="39" hidden="1" customWidth="1"/>
    <col min="14084" max="14084" width="9.85546875" style="39" customWidth="1"/>
    <col min="14085" max="14085" width="9.85546875" style="39" bestFit="1" customWidth="1"/>
    <col min="14086" max="14086" width="9.85546875" style="39" customWidth="1"/>
    <col min="14087" max="14087" width="16.85546875" style="39" customWidth="1"/>
    <col min="14088" max="14088" width="29.5703125" style="39" customWidth="1"/>
    <col min="14089" max="14333" width="9.140625" style="39"/>
    <col min="14334" max="14334" width="28.140625" style="39" customWidth="1"/>
    <col min="14335" max="14337" width="0" style="39" hidden="1" customWidth="1"/>
    <col min="14338" max="14338" width="11.28515625" style="39" customWidth="1"/>
    <col min="14339" max="14339" width="0" style="39" hidden="1" customWidth="1"/>
    <col min="14340" max="14340" width="9.85546875" style="39" customWidth="1"/>
    <col min="14341" max="14341" width="9.85546875" style="39" bestFit="1" customWidth="1"/>
    <col min="14342" max="14342" width="9.85546875" style="39" customWidth="1"/>
    <col min="14343" max="14343" width="16.85546875" style="39" customWidth="1"/>
    <col min="14344" max="14344" width="29.5703125" style="39" customWidth="1"/>
    <col min="14345" max="14589" width="9.140625" style="39"/>
    <col min="14590" max="14590" width="28.140625" style="39" customWidth="1"/>
    <col min="14591" max="14593" width="0" style="39" hidden="1" customWidth="1"/>
    <col min="14594" max="14594" width="11.28515625" style="39" customWidth="1"/>
    <col min="14595" max="14595" width="0" style="39" hidden="1" customWidth="1"/>
    <col min="14596" max="14596" width="9.85546875" style="39" customWidth="1"/>
    <col min="14597" max="14597" width="9.85546875" style="39" bestFit="1" customWidth="1"/>
    <col min="14598" max="14598" width="9.85546875" style="39" customWidth="1"/>
    <col min="14599" max="14599" width="16.85546875" style="39" customWidth="1"/>
    <col min="14600" max="14600" width="29.5703125" style="39" customWidth="1"/>
    <col min="14601" max="14845" width="9.140625" style="39"/>
    <col min="14846" max="14846" width="28.140625" style="39" customWidth="1"/>
    <col min="14847" max="14849" width="0" style="39" hidden="1" customWidth="1"/>
    <col min="14850" max="14850" width="11.28515625" style="39" customWidth="1"/>
    <col min="14851" max="14851" width="0" style="39" hidden="1" customWidth="1"/>
    <col min="14852" max="14852" width="9.85546875" style="39" customWidth="1"/>
    <col min="14853" max="14853" width="9.85546875" style="39" bestFit="1" customWidth="1"/>
    <col min="14854" max="14854" width="9.85546875" style="39" customWidth="1"/>
    <col min="14855" max="14855" width="16.85546875" style="39" customWidth="1"/>
    <col min="14856" max="14856" width="29.5703125" style="39" customWidth="1"/>
    <col min="14857" max="15101" width="9.140625" style="39"/>
    <col min="15102" max="15102" width="28.140625" style="39" customWidth="1"/>
    <col min="15103" max="15105" width="0" style="39" hidden="1" customWidth="1"/>
    <col min="15106" max="15106" width="11.28515625" style="39" customWidth="1"/>
    <col min="15107" max="15107" width="0" style="39" hidden="1" customWidth="1"/>
    <col min="15108" max="15108" width="9.85546875" style="39" customWidth="1"/>
    <col min="15109" max="15109" width="9.85546875" style="39" bestFit="1" customWidth="1"/>
    <col min="15110" max="15110" width="9.85546875" style="39" customWidth="1"/>
    <col min="15111" max="15111" width="16.85546875" style="39" customWidth="1"/>
    <col min="15112" max="15112" width="29.5703125" style="39" customWidth="1"/>
    <col min="15113" max="15357" width="9.140625" style="39"/>
    <col min="15358" max="15358" width="28.140625" style="39" customWidth="1"/>
    <col min="15359" max="15361" width="0" style="39" hidden="1" customWidth="1"/>
    <col min="15362" max="15362" width="11.28515625" style="39" customWidth="1"/>
    <col min="15363" max="15363" width="0" style="39" hidden="1" customWidth="1"/>
    <col min="15364" max="15364" width="9.85546875" style="39" customWidth="1"/>
    <col min="15365" max="15365" width="9.85546875" style="39" bestFit="1" customWidth="1"/>
    <col min="15366" max="15366" width="9.85546875" style="39" customWidth="1"/>
    <col min="15367" max="15367" width="16.85546875" style="39" customWidth="1"/>
    <col min="15368" max="15368" width="29.5703125" style="39" customWidth="1"/>
    <col min="15369" max="15613" width="9.140625" style="39"/>
    <col min="15614" max="15614" width="28.140625" style="39" customWidth="1"/>
    <col min="15615" max="15617" width="0" style="39" hidden="1" customWidth="1"/>
    <col min="15618" max="15618" width="11.28515625" style="39" customWidth="1"/>
    <col min="15619" max="15619" width="0" style="39" hidden="1" customWidth="1"/>
    <col min="15620" max="15620" width="9.85546875" style="39" customWidth="1"/>
    <col min="15621" max="15621" width="9.85546875" style="39" bestFit="1" customWidth="1"/>
    <col min="15622" max="15622" width="9.85546875" style="39" customWidth="1"/>
    <col min="15623" max="15623" width="16.85546875" style="39" customWidth="1"/>
    <col min="15624" max="15624" width="29.5703125" style="39" customWidth="1"/>
    <col min="15625" max="15869" width="9.140625" style="39"/>
    <col min="15870" max="15870" width="28.140625" style="39" customWidth="1"/>
    <col min="15871" max="15873" width="0" style="39" hidden="1" customWidth="1"/>
    <col min="15874" max="15874" width="11.28515625" style="39" customWidth="1"/>
    <col min="15875" max="15875" width="0" style="39" hidden="1" customWidth="1"/>
    <col min="15876" max="15876" width="9.85546875" style="39" customWidth="1"/>
    <col min="15877" max="15877" width="9.85546875" style="39" bestFit="1" customWidth="1"/>
    <col min="15878" max="15878" width="9.85546875" style="39" customWidth="1"/>
    <col min="15879" max="15879" width="16.85546875" style="39" customWidth="1"/>
    <col min="15880" max="15880" width="29.5703125" style="39" customWidth="1"/>
    <col min="15881" max="16125" width="9.140625" style="39"/>
    <col min="16126" max="16126" width="28.140625" style="39" customWidth="1"/>
    <col min="16127" max="16129" width="0" style="39" hidden="1" customWidth="1"/>
    <col min="16130" max="16130" width="11.28515625" style="39" customWidth="1"/>
    <col min="16131" max="16131" width="0" style="39" hidden="1" customWidth="1"/>
    <col min="16132" max="16132" width="9.85546875" style="39" customWidth="1"/>
    <col min="16133" max="16133" width="9.85546875" style="39" bestFit="1" customWidth="1"/>
    <col min="16134" max="16134" width="9.85546875" style="39" customWidth="1"/>
    <col min="16135" max="16135" width="16.85546875" style="39" customWidth="1"/>
    <col min="16136" max="16136" width="29.5703125" style="39" customWidth="1"/>
    <col min="16137" max="16384" width="9.140625" style="39"/>
  </cols>
  <sheetData>
    <row r="1" spans="1:10" ht="15" x14ac:dyDescent="0.25">
      <c r="A1" s="136" t="s">
        <v>226</v>
      </c>
    </row>
    <row r="2" spans="1:10" x14ac:dyDescent="0.25">
      <c r="B2" s="40" t="s">
        <v>1</v>
      </c>
      <c r="C2" s="40" t="s">
        <v>1</v>
      </c>
      <c r="D2" s="41" t="s">
        <v>2</v>
      </c>
      <c r="E2" s="41" t="s">
        <v>2</v>
      </c>
      <c r="F2" s="42" t="s">
        <v>2</v>
      </c>
      <c r="G2" s="27" t="s">
        <v>1</v>
      </c>
      <c r="H2" s="42" t="s">
        <v>180</v>
      </c>
      <c r="I2" s="42" t="s">
        <v>3</v>
      </c>
    </row>
    <row r="3" spans="1:10" s="1" customFormat="1" ht="12.75" customHeight="1" x14ac:dyDescent="0.25">
      <c r="B3" s="43" t="s">
        <v>37</v>
      </c>
      <c r="C3" s="43" t="s">
        <v>38</v>
      </c>
      <c r="D3" s="43" t="s">
        <v>39</v>
      </c>
      <c r="E3" s="43" t="s">
        <v>22</v>
      </c>
      <c r="F3" s="45" t="s">
        <v>174</v>
      </c>
      <c r="G3" s="44" t="s">
        <v>174</v>
      </c>
      <c r="H3" s="45" t="s">
        <v>185</v>
      </c>
      <c r="I3" s="45" t="s">
        <v>232</v>
      </c>
    </row>
    <row r="4" spans="1:10" s="73" customFormat="1" ht="15.75" x14ac:dyDescent="0.25">
      <c r="A4" s="68" t="s">
        <v>190</v>
      </c>
      <c r="B4" s="69"/>
      <c r="C4" s="70"/>
      <c r="D4" s="69"/>
      <c r="E4" s="71"/>
    </row>
    <row r="5" spans="1:10" s="3" customFormat="1" ht="12.75" customHeight="1" x14ac:dyDescent="0.25">
      <c r="A5" s="139" t="s">
        <v>229</v>
      </c>
      <c r="B5" s="7"/>
      <c r="C5" s="35"/>
      <c r="D5" s="7"/>
      <c r="E5" s="25"/>
    </row>
    <row r="6" spans="1:10" s="3" customFormat="1" ht="12.75" customHeight="1" x14ac:dyDescent="0.25">
      <c r="A6" s="141" t="s">
        <v>230</v>
      </c>
      <c r="B6" s="142"/>
      <c r="C6" s="143"/>
      <c r="D6" s="7"/>
      <c r="E6" s="25"/>
      <c r="H6" s="3" t="s">
        <v>0</v>
      </c>
      <c r="I6" s="3" t="s">
        <v>245</v>
      </c>
      <c r="J6" s="3" t="s">
        <v>0</v>
      </c>
    </row>
    <row r="7" spans="1:10" x14ac:dyDescent="0.25">
      <c r="A7" s="1" t="s">
        <v>40</v>
      </c>
      <c r="G7" s="23" t="s">
        <v>0</v>
      </c>
      <c r="H7" s="46" t="s">
        <v>0</v>
      </c>
      <c r="I7" s="46" t="s">
        <v>0</v>
      </c>
    </row>
    <row r="8" spans="1:10" x14ac:dyDescent="0.25">
      <c r="A8" s="28" t="s">
        <v>41</v>
      </c>
      <c r="B8" s="29">
        <v>2500</v>
      </c>
      <c r="C8" s="29">
        <v>2500</v>
      </c>
      <c r="D8" s="17">
        <v>2500</v>
      </c>
      <c r="E8" s="17">
        <v>2500</v>
      </c>
      <c r="F8" s="17">
        <v>2500</v>
      </c>
      <c r="G8" s="49">
        <v>2500</v>
      </c>
      <c r="H8" s="17">
        <v>2500</v>
      </c>
      <c r="I8" s="17">
        <v>2500</v>
      </c>
    </row>
    <row r="9" spans="1:10" x14ac:dyDescent="0.25">
      <c r="A9" s="47" t="s">
        <v>189</v>
      </c>
      <c r="B9" s="29">
        <v>9040.39</v>
      </c>
      <c r="C9" s="29">
        <v>9243.36</v>
      </c>
      <c r="D9" s="17">
        <v>9402</v>
      </c>
      <c r="E9" s="17">
        <v>7500</v>
      </c>
      <c r="F9" s="17">
        <v>2400</v>
      </c>
      <c r="G9" s="49">
        <v>64</v>
      </c>
      <c r="H9" s="18">
        <v>8320</v>
      </c>
      <c r="I9" s="18">
        <v>8653</v>
      </c>
    </row>
    <row r="10" spans="1:10" x14ac:dyDescent="0.25">
      <c r="A10" s="28" t="s">
        <v>42</v>
      </c>
      <c r="B10" s="29">
        <v>73.45</v>
      </c>
      <c r="C10" s="29">
        <v>175</v>
      </c>
      <c r="D10" s="17">
        <v>200</v>
      </c>
      <c r="E10" s="17">
        <v>200</v>
      </c>
      <c r="F10" s="17">
        <v>250</v>
      </c>
      <c r="G10" s="49">
        <v>287.44</v>
      </c>
      <c r="H10" s="17">
        <v>250</v>
      </c>
      <c r="I10" s="17">
        <v>250</v>
      </c>
    </row>
    <row r="11" spans="1:10" x14ac:dyDescent="0.25">
      <c r="A11" s="48" t="s">
        <v>43</v>
      </c>
      <c r="B11" s="29">
        <v>293.70999999999998</v>
      </c>
      <c r="C11" s="29">
        <v>279.87</v>
      </c>
      <c r="D11" s="17">
        <v>300</v>
      </c>
      <c r="E11" s="17">
        <v>400</v>
      </c>
      <c r="F11" s="17">
        <v>500</v>
      </c>
      <c r="G11" s="49">
        <v>262.5</v>
      </c>
      <c r="H11" s="17">
        <v>500</v>
      </c>
      <c r="I11" s="17">
        <v>300</v>
      </c>
    </row>
    <row r="12" spans="1:10" hidden="1" x14ac:dyDescent="0.25">
      <c r="A12" s="48" t="s">
        <v>44</v>
      </c>
      <c r="B12" s="29">
        <v>0</v>
      </c>
      <c r="C12" s="29">
        <v>0</v>
      </c>
      <c r="D12" s="17">
        <v>0</v>
      </c>
      <c r="E12" s="31"/>
      <c r="F12" s="17"/>
      <c r="G12" s="49"/>
      <c r="H12" s="17"/>
      <c r="I12" s="17"/>
    </row>
    <row r="13" spans="1:10" x14ac:dyDescent="0.25">
      <c r="A13" s="48" t="s">
        <v>45</v>
      </c>
      <c r="B13" s="29">
        <v>300</v>
      </c>
      <c r="C13" s="29">
        <v>260</v>
      </c>
      <c r="D13" s="17">
        <v>300</v>
      </c>
      <c r="E13" s="17">
        <v>300</v>
      </c>
      <c r="F13" s="17">
        <v>550</v>
      </c>
      <c r="G13" s="49">
        <v>86.4</v>
      </c>
      <c r="H13" s="17">
        <v>350</v>
      </c>
      <c r="I13" s="17">
        <v>350</v>
      </c>
    </row>
    <row r="14" spans="1:10" x14ac:dyDescent="0.25">
      <c r="A14" s="47" t="s">
        <v>46</v>
      </c>
      <c r="B14" s="29">
        <v>2676</v>
      </c>
      <c r="C14" s="29">
        <v>2889</v>
      </c>
      <c r="D14" s="17">
        <v>2969</v>
      </c>
      <c r="E14" s="17">
        <v>3000</v>
      </c>
      <c r="F14" s="17">
        <v>3390</v>
      </c>
      <c r="G14" s="49">
        <v>3390</v>
      </c>
      <c r="H14" s="17">
        <v>3390</v>
      </c>
      <c r="I14" s="59">
        <v>3439</v>
      </c>
    </row>
    <row r="15" spans="1:10" x14ac:dyDescent="0.25">
      <c r="A15" s="47" t="s">
        <v>47</v>
      </c>
      <c r="B15" s="29">
        <v>3318</v>
      </c>
      <c r="C15" s="29">
        <v>3393</v>
      </c>
      <c r="D15" s="17">
        <v>3446</v>
      </c>
      <c r="E15" s="17">
        <v>3446</v>
      </c>
      <c r="F15" s="18">
        <v>4229</v>
      </c>
      <c r="G15" s="49">
        <v>4229.26</v>
      </c>
      <c r="H15" s="18">
        <v>4297</v>
      </c>
      <c r="I15" s="18">
        <v>4495</v>
      </c>
    </row>
    <row r="16" spans="1:10" ht="12.75" customHeight="1" x14ac:dyDescent="0.25">
      <c r="A16" s="47" t="s">
        <v>48</v>
      </c>
      <c r="B16" s="29">
        <v>22367</v>
      </c>
      <c r="C16" s="29">
        <v>24393.759999999998</v>
      </c>
      <c r="D16" s="17">
        <v>25758</v>
      </c>
      <c r="E16" s="17">
        <v>22782.25</v>
      </c>
      <c r="F16" s="18">
        <v>12267</v>
      </c>
      <c r="G16" s="49">
        <v>12266.64</v>
      </c>
      <c r="H16" s="18">
        <v>12266.64</v>
      </c>
      <c r="I16" s="18">
        <v>11700</v>
      </c>
    </row>
    <row r="17" spans="1:9" x14ac:dyDescent="0.25">
      <c r="A17" s="47" t="s">
        <v>175</v>
      </c>
      <c r="B17" s="29"/>
      <c r="C17" s="29"/>
      <c r="D17" s="17"/>
      <c r="E17" s="17"/>
      <c r="F17" s="17">
        <v>1200</v>
      </c>
      <c r="G17" s="49">
        <v>1200</v>
      </c>
      <c r="H17" s="17">
        <v>1200</v>
      </c>
      <c r="I17" s="17">
        <v>1200</v>
      </c>
    </row>
    <row r="18" spans="1:9" x14ac:dyDescent="0.25">
      <c r="A18" s="47" t="s">
        <v>49</v>
      </c>
      <c r="B18" s="29">
        <v>12748.2</v>
      </c>
      <c r="C18" s="29">
        <v>1884.75</v>
      </c>
      <c r="D18" s="17">
        <v>5000</v>
      </c>
      <c r="E18" s="17">
        <v>4000</v>
      </c>
      <c r="F18" s="17">
        <v>2000</v>
      </c>
      <c r="G18" s="49">
        <v>416.25</v>
      </c>
      <c r="H18" s="17">
        <v>1500</v>
      </c>
      <c r="I18" s="17">
        <v>1500</v>
      </c>
    </row>
    <row r="19" spans="1:9" hidden="1" x14ac:dyDescent="0.25">
      <c r="A19" s="47" t="s">
        <v>50</v>
      </c>
      <c r="B19" s="29">
        <v>12600</v>
      </c>
      <c r="C19" s="29">
        <v>0</v>
      </c>
      <c r="D19" s="17">
        <v>0</v>
      </c>
      <c r="E19" s="17">
        <v>0</v>
      </c>
      <c r="F19" s="17"/>
      <c r="G19" s="49"/>
      <c r="H19" s="17"/>
      <c r="I19" s="17"/>
    </row>
    <row r="20" spans="1:9" hidden="1" x14ac:dyDescent="0.25">
      <c r="A20" s="47" t="s">
        <v>51</v>
      </c>
      <c r="B20" s="29">
        <v>17713.39</v>
      </c>
      <c r="C20" s="29">
        <v>0</v>
      </c>
      <c r="D20" s="17">
        <v>0</v>
      </c>
      <c r="E20" s="31">
        <v>0</v>
      </c>
      <c r="F20" s="17"/>
      <c r="G20" s="49"/>
      <c r="H20" s="17"/>
      <c r="I20" s="17"/>
    </row>
    <row r="21" spans="1:9" hidden="1" x14ac:dyDescent="0.25">
      <c r="A21" s="47" t="s">
        <v>52</v>
      </c>
      <c r="B21" s="29">
        <v>0</v>
      </c>
      <c r="C21" s="29">
        <v>0</v>
      </c>
      <c r="D21" s="17">
        <v>0</v>
      </c>
      <c r="E21" s="31"/>
      <c r="F21" s="17"/>
      <c r="G21" s="49"/>
      <c r="H21" s="17"/>
      <c r="I21" s="17"/>
    </row>
    <row r="22" spans="1:9" x14ac:dyDescent="0.25">
      <c r="A22" s="146" t="s">
        <v>53</v>
      </c>
      <c r="B22" s="29">
        <v>20322.41</v>
      </c>
      <c r="C22" s="29">
        <v>19980.009999999998</v>
      </c>
      <c r="D22" s="17">
        <v>19145</v>
      </c>
      <c r="E22" s="17">
        <v>21165</v>
      </c>
      <c r="F22" s="17">
        <v>24019</v>
      </c>
      <c r="G22" s="49">
        <v>21764.98</v>
      </c>
      <c r="H22" s="17">
        <v>24429</v>
      </c>
      <c r="I22" s="17">
        <v>25956</v>
      </c>
    </row>
    <row r="23" spans="1:9" x14ac:dyDescent="0.25">
      <c r="A23" s="146" t="s">
        <v>54</v>
      </c>
      <c r="B23" s="29">
        <v>8368.02</v>
      </c>
      <c r="C23" s="29">
        <v>7108.57</v>
      </c>
      <c r="D23" s="17">
        <v>8152</v>
      </c>
      <c r="E23" s="17">
        <v>8559</v>
      </c>
      <c r="F23" s="18">
        <v>10225</v>
      </c>
      <c r="G23" s="49">
        <v>9289.6200000000008</v>
      </c>
      <c r="H23" s="18">
        <v>10793</v>
      </c>
      <c r="I23" s="18">
        <v>12310</v>
      </c>
    </row>
    <row r="24" spans="1:9" x14ac:dyDescent="0.25">
      <c r="A24" s="146" t="s">
        <v>55</v>
      </c>
      <c r="B24" s="29">
        <v>21181.83</v>
      </c>
      <c r="C24" s="29">
        <v>24543.65</v>
      </c>
      <c r="D24" s="17">
        <v>32688</v>
      </c>
      <c r="E24" s="17">
        <v>28207</v>
      </c>
      <c r="F24" s="18">
        <v>34217</v>
      </c>
      <c r="G24" s="49">
        <v>40842.870000000003</v>
      </c>
      <c r="H24" s="18">
        <v>43569</v>
      </c>
      <c r="I24" s="18">
        <v>44780</v>
      </c>
    </row>
    <row r="25" spans="1:9" x14ac:dyDescent="0.25">
      <c r="A25" s="147" t="s">
        <v>56</v>
      </c>
      <c r="B25" s="29"/>
      <c r="C25" s="29"/>
      <c r="D25" s="17"/>
      <c r="E25" s="17"/>
      <c r="F25" s="17">
        <v>0</v>
      </c>
      <c r="G25" s="49">
        <v>0</v>
      </c>
      <c r="H25" s="17">
        <v>0</v>
      </c>
      <c r="I25" s="17">
        <v>5000</v>
      </c>
    </row>
    <row r="26" spans="1:9" x14ac:dyDescent="0.25">
      <c r="A26" s="47" t="s">
        <v>57</v>
      </c>
      <c r="B26" s="29">
        <v>3500</v>
      </c>
      <c r="C26" s="29">
        <v>3000</v>
      </c>
      <c r="D26" s="17">
        <v>2000</v>
      </c>
      <c r="E26" s="17">
        <v>2000</v>
      </c>
      <c r="F26" s="17">
        <v>2000</v>
      </c>
      <c r="G26" s="49">
        <v>166.67</v>
      </c>
      <c r="H26" s="17">
        <v>0</v>
      </c>
      <c r="I26" s="17">
        <v>0</v>
      </c>
    </row>
    <row r="27" spans="1:9" x14ac:dyDescent="0.25">
      <c r="A27" s="47" t="s">
        <v>58</v>
      </c>
      <c r="B27" s="29">
        <v>335</v>
      </c>
      <c r="C27" s="29">
        <v>416</v>
      </c>
      <c r="D27" s="17">
        <v>297</v>
      </c>
      <c r="E27" s="17">
        <v>561</v>
      </c>
      <c r="F27" s="18">
        <v>220</v>
      </c>
      <c r="G27" s="49">
        <v>444</v>
      </c>
      <c r="H27" s="18">
        <v>727</v>
      </c>
      <c r="I27" s="18">
        <v>719</v>
      </c>
    </row>
    <row r="28" spans="1:9" x14ac:dyDescent="0.25">
      <c r="A28" s="47" t="s">
        <v>59</v>
      </c>
      <c r="B28" s="29">
        <v>9328.69</v>
      </c>
      <c r="C28" s="29">
        <v>8324.25</v>
      </c>
      <c r="D28" s="17">
        <v>11215</v>
      </c>
      <c r="E28" s="17">
        <v>12552</v>
      </c>
      <c r="F28" s="17">
        <v>27922</v>
      </c>
      <c r="G28" s="49">
        <v>26835.5</v>
      </c>
      <c r="H28" s="17">
        <v>25749</v>
      </c>
      <c r="I28" s="59">
        <v>14528</v>
      </c>
    </row>
    <row r="29" spans="1:9" x14ac:dyDescent="0.25">
      <c r="A29" s="47" t="s">
        <v>60</v>
      </c>
      <c r="B29" s="29">
        <v>2741.48</v>
      </c>
      <c r="C29" s="29">
        <v>2448</v>
      </c>
      <c r="D29" s="17">
        <v>3607</v>
      </c>
      <c r="E29" s="17">
        <v>4448</v>
      </c>
      <c r="F29" s="17">
        <v>6198</v>
      </c>
      <c r="G29" s="49">
        <v>5928</v>
      </c>
      <c r="H29" s="17">
        <v>5659</v>
      </c>
      <c r="I29" s="59">
        <v>6520</v>
      </c>
    </row>
    <row r="30" spans="1:9" x14ac:dyDescent="0.25">
      <c r="A30" s="47" t="s">
        <v>61</v>
      </c>
      <c r="B30" s="29">
        <v>9748.9500000000007</v>
      </c>
      <c r="C30" s="29">
        <v>7389.5</v>
      </c>
      <c r="D30" s="17">
        <v>9644</v>
      </c>
      <c r="E30" s="17">
        <v>10408</v>
      </c>
      <c r="F30" s="17">
        <v>5666</v>
      </c>
      <c r="G30" s="49">
        <v>5816</v>
      </c>
      <c r="H30" s="17">
        <v>5966</v>
      </c>
      <c r="I30" s="59">
        <v>5200</v>
      </c>
    </row>
    <row r="31" spans="1:9" x14ac:dyDescent="0.25">
      <c r="A31" s="24" t="s">
        <v>21</v>
      </c>
      <c r="B31" s="32">
        <f t="shared" ref="B31:I31" si="0">SUM(B8:B30)</f>
        <v>159156.52000000005</v>
      </c>
      <c r="C31" s="32">
        <f t="shared" si="0"/>
        <v>118228.72</v>
      </c>
      <c r="D31" s="31">
        <f t="shared" si="0"/>
        <v>136623</v>
      </c>
      <c r="E31" s="31">
        <f t="shared" si="0"/>
        <v>132028.25</v>
      </c>
      <c r="F31" s="31">
        <f t="shared" si="0"/>
        <v>139753</v>
      </c>
      <c r="G31" s="32">
        <f t="shared" si="0"/>
        <v>135790.13</v>
      </c>
      <c r="H31" s="31">
        <f t="shared" si="0"/>
        <v>151465.64000000001</v>
      </c>
      <c r="I31" s="31">
        <f t="shared" si="0"/>
        <v>149400</v>
      </c>
    </row>
    <row r="32" spans="1:9" x14ac:dyDescent="0.25">
      <c r="A32" s="50"/>
      <c r="B32" s="23"/>
      <c r="C32" s="23"/>
      <c r="F32" s="46" t="s">
        <v>0</v>
      </c>
      <c r="H32" s="46" t="s">
        <v>0</v>
      </c>
      <c r="I32" s="46" t="s">
        <v>0</v>
      </c>
    </row>
    <row r="33" spans="1:9" x14ac:dyDescent="0.25">
      <c r="A33" s="1" t="s">
        <v>62</v>
      </c>
      <c r="B33" s="23"/>
      <c r="C33" s="23"/>
      <c r="G33" s="23" t="s">
        <v>0</v>
      </c>
    </row>
    <row r="34" spans="1:9" x14ac:dyDescent="0.25">
      <c r="A34" s="146" t="s">
        <v>63</v>
      </c>
      <c r="B34" s="29">
        <v>20359.36</v>
      </c>
      <c r="C34" s="29">
        <v>16547.009999999998</v>
      </c>
      <c r="D34" s="17">
        <v>17087</v>
      </c>
      <c r="E34" s="17">
        <v>28860</v>
      </c>
      <c r="F34" s="17">
        <v>31699</v>
      </c>
      <c r="G34" s="49">
        <v>33299.4</v>
      </c>
      <c r="H34" s="17">
        <v>31699</v>
      </c>
      <c r="I34" s="17">
        <v>33597</v>
      </c>
    </row>
    <row r="35" spans="1:9" x14ac:dyDescent="0.25">
      <c r="A35" s="28" t="s">
        <v>240</v>
      </c>
      <c r="B35" s="29">
        <v>5325</v>
      </c>
      <c r="C35" s="29">
        <v>8982</v>
      </c>
      <c r="D35" s="17">
        <v>8782</v>
      </c>
      <c r="E35" s="17">
        <v>10797</v>
      </c>
      <c r="F35" s="17">
        <v>9280</v>
      </c>
      <c r="G35" s="49">
        <v>7215.75</v>
      </c>
      <c r="H35" s="17">
        <v>9280</v>
      </c>
      <c r="I35" s="17">
        <v>9651</v>
      </c>
    </row>
    <row r="36" spans="1:9" x14ac:dyDescent="0.25">
      <c r="A36" s="47" t="s">
        <v>64</v>
      </c>
      <c r="B36" s="29">
        <v>17198.53</v>
      </c>
      <c r="C36" s="29">
        <v>17895.78</v>
      </c>
      <c r="D36" s="17">
        <v>18804</v>
      </c>
      <c r="E36" s="17">
        <v>12000</v>
      </c>
      <c r="F36" s="17">
        <v>22724</v>
      </c>
      <c r="G36" s="49">
        <v>21930.75</v>
      </c>
      <c r="H36" s="17">
        <v>22724</v>
      </c>
      <c r="I36" s="17">
        <v>23633</v>
      </c>
    </row>
    <row r="37" spans="1:9" x14ac:dyDescent="0.25">
      <c r="A37" s="28" t="s">
        <v>65</v>
      </c>
      <c r="B37" s="29">
        <v>32.06</v>
      </c>
      <c r="C37" s="29">
        <v>116.89</v>
      </c>
      <c r="D37" s="17">
        <v>400</v>
      </c>
      <c r="E37" s="17">
        <v>1050</v>
      </c>
      <c r="F37" s="17">
        <v>1750</v>
      </c>
      <c r="G37" s="49">
        <v>1618.35</v>
      </c>
      <c r="H37" s="17">
        <v>800</v>
      </c>
      <c r="I37" s="17">
        <v>1950</v>
      </c>
    </row>
    <row r="38" spans="1:9" x14ac:dyDescent="0.25">
      <c r="A38" s="28" t="s">
        <v>236</v>
      </c>
      <c r="B38" s="66"/>
      <c r="C38" s="66"/>
      <c r="D38" s="66"/>
      <c r="E38" s="49"/>
      <c r="F38" s="49" t="s">
        <v>0</v>
      </c>
      <c r="G38" s="49">
        <v>5000</v>
      </c>
      <c r="H38" s="17"/>
      <c r="I38" s="17">
        <v>0</v>
      </c>
    </row>
    <row r="39" spans="1:9" x14ac:dyDescent="0.25">
      <c r="A39" s="146" t="s">
        <v>66</v>
      </c>
      <c r="B39" s="29">
        <v>2962.49</v>
      </c>
      <c r="C39" s="29">
        <v>4123.01</v>
      </c>
      <c r="D39" s="17">
        <v>4000</v>
      </c>
      <c r="E39" s="17">
        <v>3400</v>
      </c>
      <c r="F39" s="17">
        <v>3500</v>
      </c>
      <c r="G39" s="49">
        <v>4084.09</v>
      </c>
      <c r="H39" s="17">
        <v>2500</v>
      </c>
      <c r="I39" s="17">
        <v>3500</v>
      </c>
    </row>
    <row r="40" spans="1:9" x14ac:dyDescent="0.25">
      <c r="A40" s="28" t="s">
        <v>67</v>
      </c>
      <c r="B40" s="29">
        <v>200</v>
      </c>
      <c r="C40" s="29">
        <v>220</v>
      </c>
      <c r="D40" s="17">
        <v>200</v>
      </c>
      <c r="E40" s="17">
        <v>250</v>
      </c>
      <c r="F40" s="17">
        <v>235</v>
      </c>
      <c r="G40" s="49">
        <v>240</v>
      </c>
      <c r="H40" s="17">
        <v>245</v>
      </c>
      <c r="I40" s="17">
        <v>290</v>
      </c>
    </row>
    <row r="41" spans="1:9" x14ac:dyDescent="0.25">
      <c r="A41" s="28" t="s">
        <v>68</v>
      </c>
      <c r="B41" s="29">
        <v>195</v>
      </c>
      <c r="C41" s="29">
        <v>470</v>
      </c>
      <c r="D41" s="17">
        <v>400</v>
      </c>
      <c r="E41" s="17">
        <v>500</v>
      </c>
      <c r="F41" s="17">
        <v>600</v>
      </c>
      <c r="G41" s="49">
        <v>160</v>
      </c>
      <c r="H41" s="17">
        <v>500</v>
      </c>
      <c r="I41" s="17">
        <v>400</v>
      </c>
    </row>
    <row r="42" spans="1:9" hidden="1" x14ac:dyDescent="0.25">
      <c r="A42" s="28" t="s">
        <v>69</v>
      </c>
      <c r="B42" s="29"/>
      <c r="C42" s="29"/>
      <c r="D42" s="17"/>
      <c r="E42" s="17"/>
      <c r="F42" s="17"/>
      <c r="G42" s="49"/>
      <c r="H42" s="17"/>
      <c r="I42" s="17"/>
    </row>
    <row r="43" spans="1:9" x14ac:dyDescent="0.25">
      <c r="A43" s="28" t="s">
        <v>69</v>
      </c>
      <c r="B43" s="29">
        <v>3216.49</v>
      </c>
      <c r="C43" s="29">
        <v>10474.370000000001</v>
      </c>
      <c r="D43" s="17">
        <v>1955</v>
      </c>
      <c r="E43" s="17">
        <v>1354</v>
      </c>
      <c r="F43" s="17">
        <v>1200</v>
      </c>
      <c r="G43" s="49">
        <v>873.26</v>
      </c>
      <c r="H43" s="18">
        <v>0</v>
      </c>
      <c r="I43" s="18">
        <v>0</v>
      </c>
    </row>
    <row r="44" spans="1:9" x14ac:dyDescent="0.25">
      <c r="A44" s="28" t="s">
        <v>70</v>
      </c>
      <c r="B44" s="29">
        <v>450</v>
      </c>
      <c r="C44" s="29">
        <v>450</v>
      </c>
      <c r="D44" s="17">
        <v>450</v>
      </c>
      <c r="E44" s="17">
        <v>450</v>
      </c>
      <c r="F44" s="17">
        <v>450</v>
      </c>
      <c r="G44" s="49">
        <v>300</v>
      </c>
      <c r="H44" s="17">
        <v>450</v>
      </c>
      <c r="I44" s="17">
        <v>450</v>
      </c>
    </row>
    <row r="45" spans="1:9" x14ac:dyDescent="0.25">
      <c r="A45" s="47" t="s">
        <v>71</v>
      </c>
      <c r="B45" s="29">
        <v>300</v>
      </c>
      <c r="C45" s="29">
        <v>0</v>
      </c>
      <c r="D45" s="17">
        <v>0</v>
      </c>
      <c r="E45" s="17">
        <v>500</v>
      </c>
      <c r="F45" s="18">
        <v>100</v>
      </c>
      <c r="G45" s="49">
        <v>0</v>
      </c>
      <c r="H45" s="18">
        <v>100</v>
      </c>
      <c r="I45" s="18">
        <v>100</v>
      </c>
    </row>
    <row r="46" spans="1:9" x14ac:dyDescent="0.25">
      <c r="A46" s="28" t="s">
        <v>72</v>
      </c>
      <c r="B46" s="29">
        <v>1.1200000000000001</v>
      </c>
      <c r="C46" s="29">
        <v>0</v>
      </c>
      <c r="D46" s="17">
        <v>50</v>
      </c>
      <c r="E46" s="17">
        <v>0</v>
      </c>
      <c r="F46" s="17">
        <v>30</v>
      </c>
      <c r="G46" s="49">
        <v>33.6</v>
      </c>
      <c r="H46" s="17">
        <v>30</v>
      </c>
      <c r="I46" s="17">
        <v>30</v>
      </c>
    </row>
    <row r="47" spans="1:9" x14ac:dyDescent="0.25">
      <c r="A47" s="28" t="s">
        <v>73</v>
      </c>
      <c r="B47" s="29"/>
      <c r="C47" s="29">
        <v>60</v>
      </c>
      <c r="D47" s="17">
        <v>0</v>
      </c>
      <c r="E47" s="17">
        <v>0</v>
      </c>
      <c r="F47" s="17">
        <v>180</v>
      </c>
      <c r="G47" s="49">
        <v>0</v>
      </c>
      <c r="H47" s="17">
        <v>180</v>
      </c>
      <c r="I47" s="17">
        <v>180</v>
      </c>
    </row>
    <row r="48" spans="1:9" x14ac:dyDescent="0.25">
      <c r="A48" s="28" t="s">
        <v>74</v>
      </c>
      <c r="B48" s="29">
        <v>0</v>
      </c>
      <c r="C48" s="29">
        <v>60</v>
      </c>
      <c r="D48" s="17">
        <v>30</v>
      </c>
      <c r="E48" s="17">
        <v>60</v>
      </c>
      <c r="F48" s="17">
        <v>60</v>
      </c>
      <c r="G48" s="49">
        <v>0</v>
      </c>
      <c r="H48" s="17">
        <v>70</v>
      </c>
      <c r="I48" s="17">
        <v>70</v>
      </c>
    </row>
    <row r="49" spans="1:9" x14ac:dyDescent="0.25">
      <c r="A49" s="28" t="s">
        <v>75</v>
      </c>
      <c r="B49" s="29">
        <v>2159.69</v>
      </c>
      <c r="C49" s="29">
        <v>1843.55</v>
      </c>
      <c r="D49" s="17">
        <v>2400</v>
      </c>
      <c r="E49" s="17">
        <v>1970</v>
      </c>
      <c r="F49" s="18">
        <v>2400</v>
      </c>
      <c r="G49" s="49">
        <v>2385.73</v>
      </c>
      <c r="H49" s="18">
        <v>2400</v>
      </c>
      <c r="I49" s="18">
        <v>2600</v>
      </c>
    </row>
    <row r="50" spans="1:9" x14ac:dyDescent="0.25">
      <c r="A50" s="28" t="s">
        <v>76</v>
      </c>
      <c r="B50" s="29">
        <v>370.97</v>
      </c>
      <c r="C50" s="29">
        <v>381.9</v>
      </c>
      <c r="D50" s="17">
        <v>500</v>
      </c>
      <c r="E50" s="17">
        <v>460</v>
      </c>
      <c r="F50" s="17">
        <v>400</v>
      </c>
      <c r="G50" s="49">
        <v>0</v>
      </c>
      <c r="H50" s="17">
        <v>400</v>
      </c>
      <c r="I50" s="17">
        <v>0</v>
      </c>
    </row>
    <row r="51" spans="1:9" x14ac:dyDescent="0.25">
      <c r="A51" s="28" t="s">
        <v>77</v>
      </c>
      <c r="B51" s="29">
        <v>14760.99</v>
      </c>
      <c r="C51" s="29">
        <v>15514.23</v>
      </c>
      <c r="D51" s="17">
        <v>16467</v>
      </c>
      <c r="E51" s="17">
        <v>16313</v>
      </c>
      <c r="F51" s="17">
        <v>17840</v>
      </c>
      <c r="G51" s="49">
        <v>12103.17</v>
      </c>
      <c r="H51" s="17">
        <v>17840</v>
      </c>
      <c r="I51" s="17">
        <v>18544</v>
      </c>
    </row>
    <row r="52" spans="1:9" hidden="1" x14ac:dyDescent="0.25">
      <c r="A52" s="28" t="s">
        <v>78</v>
      </c>
      <c r="B52" s="29"/>
      <c r="C52" s="29"/>
      <c r="D52" s="17"/>
      <c r="E52" s="17"/>
      <c r="F52" s="17"/>
      <c r="G52" s="49"/>
      <c r="H52" s="17"/>
      <c r="I52" s="17"/>
    </row>
    <row r="53" spans="1:9" x14ac:dyDescent="0.25">
      <c r="A53" s="28" t="s">
        <v>241</v>
      </c>
      <c r="B53" s="66"/>
      <c r="C53" s="66"/>
      <c r="D53" s="17"/>
      <c r="E53" s="17"/>
      <c r="F53" s="17"/>
      <c r="G53" s="49"/>
      <c r="H53" s="17"/>
      <c r="I53" s="17">
        <v>1818</v>
      </c>
    </row>
    <row r="54" spans="1:9" x14ac:dyDescent="0.25">
      <c r="A54" s="47" t="s">
        <v>79</v>
      </c>
      <c r="B54" s="29"/>
      <c r="C54" s="29"/>
      <c r="D54" s="17"/>
      <c r="E54" s="17"/>
      <c r="F54" s="17">
        <v>0</v>
      </c>
      <c r="G54" s="49">
        <v>6506.56</v>
      </c>
      <c r="H54" s="17">
        <v>0</v>
      </c>
      <c r="I54" s="17">
        <v>0</v>
      </c>
    </row>
    <row r="55" spans="1:9" x14ac:dyDescent="0.25">
      <c r="A55" s="47" t="s">
        <v>186</v>
      </c>
      <c r="B55" s="29"/>
      <c r="C55" s="29"/>
      <c r="D55" s="17"/>
      <c r="E55" s="17"/>
      <c r="F55" s="17">
        <v>0</v>
      </c>
      <c r="G55" s="49">
        <v>2904.98</v>
      </c>
      <c r="H55" s="17">
        <v>0</v>
      </c>
      <c r="I55" s="17">
        <v>0</v>
      </c>
    </row>
    <row r="56" spans="1:9" x14ac:dyDescent="0.25">
      <c r="A56" s="28" t="s">
        <v>80</v>
      </c>
      <c r="B56" s="29">
        <v>351.3</v>
      </c>
      <c r="C56" s="29">
        <v>332.94</v>
      </c>
      <c r="D56" s="17">
        <v>300</v>
      </c>
      <c r="E56" s="17">
        <v>300</v>
      </c>
      <c r="F56" s="17">
        <v>300</v>
      </c>
      <c r="G56" s="49">
        <v>105.75</v>
      </c>
      <c r="H56" s="17">
        <v>300</v>
      </c>
      <c r="I56" s="17">
        <v>300</v>
      </c>
    </row>
    <row r="57" spans="1:9" x14ac:dyDescent="0.25">
      <c r="A57" s="28" t="s">
        <v>81</v>
      </c>
      <c r="B57" s="29">
        <v>155</v>
      </c>
      <c r="C57" s="29">
        <v>125</v>
      </c>
      <c r="D57" s="17">
        <v>500</v>
      </c>
      <c r="E57" s="17">
        <v>400</v>
      </c>
      <c r="F57" s="17">
        <v>400</v>
      </c>
      <c r="G57" s="49">
        <v>0</v>
      </c>
      <c r="H57" s="17">
        <v>400</v>
      </c>
      <c r="I57" s="17">
        <v>400</v>
      </c>
    </row>
    <row r="58" spans="1:9" x14ac:dyDescent="0.25">
      <c r="A58" s="28" t="s">
        <v>82</v>
      </c>
      <c r="B58" s="29">
        <v>433.81</v>
      </c>
      <c r="C58" s="29">
        <v>453.81</v>
      </c>
      <c r="D58" s="17">
        <v>500</v>
      </c>
      <c r="E58" s="17">
        <v>500</v>
      </c>
      <c r="F58" s="17">
        <v>1200</v>
      </c>
      <c r="G58" s="49">
        <v>1375.46</v>
      </c>
      <c r="H58" s="17">
        <v>1200</v>
      </c>
      <c r="I58" s="17">
        <v>1400</v>
      </c>
    </row>
    <row r="59" spans="1:9" x14ac:dyDescent="0.25">
      <c r="A59" s="28" t="s">
        <v>83</v>
      </c>
      <c r="B59" s="29">
        <v>94.92</v>
      </c>
      <c r="C59" s="29">
        <v>108.81</v>
      </c>
      <c r="D59" s="17">
        <v>130</v>
      </c>
      <c r="E59" s="17">
        <v>130</v>
      </c>
      <c r="F59" s="17">
        <v>130</v>
      </c>
      <c r="G59" s="49">
        <v>0</v>
      </c>
      <c r="H59" s="17">
        <v>130</v>
      </c>
      <c r="I59" s="17">
        <v>150</v>
      </c>
    </row>
    <row r="60" spans="1:9" x14ac:dyDescent="0.25">
      <c r="A60" s="47" t="s">
        <v>84</v>
      </c>
      <c r="B60" s="29">
        <v>8661.5</v>
      </c>
      <c r="C60" s="29">
        <v>0</v>
      </c>
      <c r="D60" s="17">
        <v>0</v>
      </c>
      <c r="E60" s="17">
        <v>0</v>
      </c>
      <c r="F60" s="18">
        <v>0</v>
      </c>
      <c r="G60" s="49">
        <v>9823</v>
      </c>
      <c r="H60" s="18">
        <v>0</v>
      </c>
      <c r="I60" s="18">
        <v>0</v>
      </c>
    </row>
    <row r="61" spans="1:9" x14ac:dyDescent="0.25">
      <c r="A61" s="28" t="s">
        <v>85</v>
      </c>
      <c r="B61" s="29">
        <v>1562.5</v>
      </c>
      <c r="C61" s="29">
        <v>1225</v>
      </c>
      <c r="D61" s="17">
        <v>1500</v>
      </c>
      <c r="E61" s="17">
        <v>1500</v>
      </c>
      <c r="F61" s="17">
        <v>1200</v>
      </c>
      <c r="G61" s="49">
        <v>1968.75</v>
      </c>
      <c r="H61" s="17">
        <v>1200</v>
      </c>
      <c r="I61" s="17">
        <v>1200</v>
      </c>
    </row>
    <row r="62" spans="1:9" x14ac:dyDescent="0.25">
      <c r="A62" s="28" t="s">
        <v>86</v>
      </c>
      <c r="B62" s="29">
        <v>315.56</v>
      </c>
      <c r="C62" s="29">
        <v>217.23</v>
      </c>
      <c r="D62" s="17">
        <v>550</v>
      </c>
      <c r="E62" s="17">
        <v>300</v>
      </c>
      <c r="F62" s="17">
        <v>250</v>
      </c>
      <c r="G62" s="49">
        <v>0</v>
      </c>
      <c r="H62" s="17">
        <v>150</v>
      </c>
      <c r="I62" s="17">
        <v>250</v>
      </c>
    </row>
    <row r="63" spans="1:9" x14ac:dyDescent="0.25">
      <c r="A63" s="28" t="s">
        <v>87</v>
      </c>
      <c r="B63" s="29">
        <v>0</v>
      </c>
      <c r="C63" s="29">
        <v>0</v>
      </c>
      <c r="D63" s="17">
        <v>0</v>
      </c>
      <c r="E63" s="17">
        <v>833</v>
      </c>
      <c r="F63" s="17">
        <v>713</v>
      </c>
      <c r="G63" s="49">
        <v>0</v>
      </c>
      <c r="H63" s="17">
        <v>0</v>
      </c>
      <c r="I63" s="17">
        <v>0</v>
      </c>
    </row>
    <row r="64" spans="1:9" x14ac:dyDescent="0.25">
      <c r="A64" s="47" t="s">
        <v>88</v>
      </c>
      <c r="B64" s="29">
        <v>1016.12</v>
      </c>
      <c r="C64" s="29">
        <v>332.16</v>
      </c>
      <c r="D64" s="17">
        <v>100</v>
      </c>
      <c r="E64" s="17">
        <v>622</v>
      </c>
      <c r="F64" s="17">
        <v>700</v>
      </c>
      <c r="G64" s="49">
        <v>63</v>
      </c>
      <c r="H64" s="17">
        <v>700</v>
      </c>
      <c r="I64" s="17">
        <v>200</v>
      </c>
    </row>
    <row r="65" spans="1:10" x14ac:dyDescent="0.25">
      <c r="A65" s="47" t="s">
        <v>89</v>
      </c>
      <c r="B65" s="29">
        <v>48500</v>
      </c>
      <c r="C65" s="29">
        <v>11969.85</v>
      </c>
      <c r="D65" s="17">
        <v>0</v>
      </c>
      <c r="E65" s="17">
        <v>0</v>
      </c>
      <c r="F65" s="17">
        <v>0</v>
      </c>
      <c r="G65" s="49">
        <v>0</v>
      </c>
      <c r="H65" s="17">
        <v>0</v>
      </c>
      <c r="I65" s="17">
        <v>0</v>
      </c>
    </row>
    <row r="66" spans="1:10" x14ac:dyDescent="0.25">
      <c r="A66" s="28"/>
      <c r="B66" s="29"/>
      <c r="C66" s="29"/>
      <c r="D66" s="17"/>
      <c r="E66" s="17"/>
      <c r="F66" s="17"/>
      <c r="G66" s="29"/>
      <c r="H66" s="17"/>
      <c r="I66" s="17"/>
    </row>
    <row r="67" spans="1:10" x14ac:dyDescent="0.25">
      <c r="A67" s="30" t="s">
        <v>21</v>
      </c>
      <c r="B67" s="32">
        <f t="shared" ref="B67:I67" si="1">SUM(B34:B65)</f>
        <v>128622.40999999999</v>
      </c>
      <c r="C67" s="32">
        <f t="shared" si="1"/>
        <v>91903.540000000008</v>
      </c>
      <c r="D67" s="31">
        <f t="shared" si="1"/>
        <v>75105</v>
      </c>
      <c r="E67" s="31">
        <f t="shared" si="1"/>
        <v>82549</v>
      </c>
      <c r="F67" s="31">
        <f t="shared" si="1"/>
        <v>97341</v>
      </c>
      <c r="G67" s="32">
        <f t="shared" si="1"/>
        <v>111991.59999999999</v>
      </c>
      <c r="H67" s="31">
        <f t="shared" si="1"/>
        <v>93298</v>
      </c>
      <c r="I67" s="31">
        <f t="shared" si="1"/>
        <v>100713</v>
      </c>
    </row>
    <row r="68" spans="1:10" x14ac:dyDescent="0.25">
      <c r="A68" s="33"/>
      <c r="B68" s="34"/>
      <c r="C68" s="34"/>
      <c r="D68" s="62"/>
      <c r="E68" s="62"/>
      <c r="F68" s="62"/>
      <c r="G68" s="34"/>
      <c r="H68" s="62"/>
      <c r="I68" s="62"/>
    </row>
    <row r="69" spans="1:10" x14ac:dyDescent="0.25">
      <c r="A69" s="33"/>
      <c r="B69" s="34"/>
      <c r="C69" s="34"/>
      <c r="D69" s="62"/>
      <c r="E69" s="62"/>
      <c r="F69" s="62"/>
      <c r="G69" s="34"/>
      <c r="H69" s="62"/>
      <c r="I69" s="62"/>
    </row>
    <row r="70" spans="1:10" x14ac:dyDescent="0.25">
      <c r="B70" s="40" t="s">
        <v>1</v>
      </c>
      <c r="C70" s="40" t="s">
        <v>1</v>
      </c>
      <c r="D70" s="41" t="s">
        <v>2</v>
      </c>
      <c r="E70" s="41" t="s">
        <v>2</v>
      </c>
      <c r="F70" s="42" t="s">
        <v>2</v>
      </c>
      <c r="G70" s="27" t="s">
        <v>1</v>
      </c>
      <c r="H70" s="42" t="s">
        <v>180</v>
      </c>
      <c r="I70" s="42" t="s">
        <v>3</v>
      </c>
      <c r="J70" s="1"/>
    </row>
    <row r="71" spans="1:10" s="1" customFormat="1" ht="12.75" customHeight="1" x14ac:dyDescent="0.25">
      <c r="B71" s="43" t="s">
        <v>37</v>
      </c>
      <c r="C71" s="43" t="s">
        <v>38</v>
      </c>
      <c r="D71" s="43" t="s">
        <v>39</v>
      </c>
      <c r="E71" s="43" t="s">
        <v>22</v>
      </c>
      <c r="F71" s="45" t="s">
        <v>174</v>
      </c>
      <c r="G71" s="44" t="s">
        <v>174</v>
      </c>
      <c r="H71" s="45" t="s">
        <v>185</v>
      </c>
      <c r="I71" s="45" t="s">
        <v>232</v>
      </c>
      <c r="J71" s="39"/>
    </row>
    <row r="72" spans="1:10" x14ac:dyDescent="0.25">
      <c r="A72" s="1" t="s">
        <v>90</v>
      </c>
      <c r="B72" s="23"/>
      <c r="C72" s="23"/>
      <c r="D72" s="39"/>
    </row>
    <row r="73" spans="1:10" x14ac:dyDescent="0.25">
      <c r="A73" s="146" t="s">
        <v>91</v>
      </c>
      <c r="B73" s="29">
        <v>11536.32</v>
      </c>
      <c r="C73" s="29">
        <v>11734.33</v>
      </c>
      <c r="D73" s="17">
        <v>12477</v>
      </c>
      <c r="E73" s="17">
        <v>10184</v>
      </c>
      <c r="F73" s="17">
        <v>11813</v>
      </c>
      <c r="G73" s="49">
        <v>12440.65</v>
      </c>
      <c r="H73" s="17">
        <v>11813</v>
      </c>
      <c r="I73" s="17">
        <v>13650</v>
      </c>
    </row>
    <row r="74" spans="1:10" x14ac:dyDescent="0.25">
      <c r="A74" s="28" t="s">
        <v>92</v>
      </c>
      <c r="B74" s="29">
        <v>112.58</v>
      </c>
      <c r="C74" s="29">
        <v>143.88999999999999</v>
      </c>
      <c r="D74" s="17">
        <v>300</v>
      </c>
      <c r="E74" s="17">
        <v>200</v>
      </c>
      <c r="F74" s="17">
        <v>200</v>
      </c>
      <c r="G74" s="49">
        <v>125.1</v>
      </c>
      <c r="H74" s="17">
        <v>200</v>
      </c>
      <c r="I74" s="17">
        <v>200</v>
      </c>
    </row>
    <row r="75" spans="1:10" x14ac:dyDescent="0.25">
      <c r="A75" s="28" t="s">
        <v>93</v>
      </c>
      <c r="B75" s="29">
        <v>83.1</v>
      </c>
      <c r="C75" s="29">
        <v>57.68</v>
      </c>
      <c r="D75" s="17">
        <v>100</v>
      </c>
      <c r="E75" s="17">
        <v>100</v>
      </c>
      <c r="F75" s="17">
        <v>50</v>
      </c>
      <c r="G75" s="49">
        <v>0</v>
      </c>
      <c r="H75" s="17">
        <v>50</v>
      </c>
      <c r="I75" s="17">
        <v>50</v>
      </c>
    </row>
    <row r="76" spans="1:10" x14ac:dyDescent="0.25">
      <c r="A76" s="28" t="s">
        <v>94</v>
      </c>
      <c r="B76" s="29">
        <v>45.27</v>
      </c>
      <c r="C76" s="29">
        <v>19.47</v>
      </c>
      <c r="D76" s="17">
        <v>100</v>
      </c>
      <c r="E76" s="17">
        <v>80</v>
      </c>
      <c r="F76" s="17">
        <v>100</v>
      </c>
      <c r="G76" s="49">
        <v>108.1</v>
      </c>
      <c r="H76" s="17">
        <v>150</v>
      </c>
      <c r="I76" s="17">
        <v>150</v>
      </c>
    </row>
    <row r="77" spans="1:10" x14ac:dyDescent="0.25">
      <c r="A77" s="28" t="s">
        <v>95</v>
      </c>
      <c r="B77" s="29">
        <v>246.79</v>
      </c>
      <c r="C77" s="29">
        <v>99</v>
      </c>
      <c r="D77" s="17">
        <v>375</v>
      </c>
      <c r="E77" s="17">
        <v>350</v>
      </c>
      <c r="F77" s="17">
        <v>250</v>
      </c>
      <c r="G77" s="49">
        <v>166.6</v>
      </c>
      <c r="H77" s="17">
        <v>250</v>
      </c>
      <c r="I77" s="17">
        <v>250</v>
      </c>
    </row>
    <row r="78" spans="1:10" x14ac:dyDescent="0.25">
      <c r="A78" s="28" t="s">
        <v>96</v>
      </c>
      <c r="B78" s="29">
        <v>672.32</v>
      </c>
      <c r="C78" s="29">
        <v>449.07</v>
      </c>
      <c r="D78" s="17">
        <v>750</v>
      </c>
      <c r="E78" s="17">
        <v>750</v>
      </c>
      <c r="F78" s="17">
        <v>750</v>
      </c>
      <c r="G78" s="49">
        <v>1167.32</v>
      </c>
      <c r="H78" s="17">
        <v>1200</v>
      </c>
      <c r="I78" s="17">
        <v>1200</v>
      </c>
    </row>
    <row r="79" spans="1:10" x14ac:dyDescent="0.25">
      <c r="A79" s="51" t="s">
        <v>97</v>
      </c>
      <c r="B79" s="29">
        <v>120</v>
      </c>
      <c r="C79" s="29">
        <v>215</v>
      </c>
      <c r="D79" s="17">
        <v>150</v>
      </c>
      <c r="E79" s="17">
        <v>200</v>
      </c>
      <c r="F79" s="17">
        <v>200</v>
      </c>
      <c r="G79" s="49">
        <v>0</v>
      </c>
      <c r="H79" s="17">
        <v>200</v>
      </c>
      <c r="I79" s="17">
        <v>200</v>
      </c>
    </row>
    <row r="80" spans="1:10" x14ac:dyDescent="0.25">
      <c r="A80" s="51" t="s">
        <v>98</v>
      </c>
      <c r="B80" s="29">
        <v>0</v>
      </c>
      <c r="C80" s="29">
        <v>0</v>
      </c>
      <c r="D80" s="17">
        <v>200</v>
      </c>
      <c r="E80" s="17">
        <v>200</v>
      </c>
      <c r="F80" s="17">
        <v>200</v>
      </c>
      <c r="G80" s="49">
        <v>0</v>
      </c>
      <c r="H80" s="17">
        <v>200</v>
      </c>
      <c r="I80" s="17">
        <v>200</v>
      </c>
    </row>
    <row r="81" spans="1:10" x14ac:dyDescent="0.25">
      <c r="A81" s="51" t="s">
        <v>99</v>
      </c>
      <c r="B81" s="29">
        <v>137.5</v>
      </c>
      <c r="C81" s="29">
        <v>0</v>
      </c>
      <c r="D81" s="17">
        <v>450</v>
      </c>
      <c r="E81" s="17">
        <v>250</v>
      </c>
      <c r="F81" s="17">
        <v>250</v>
      </c>
      <c r="G81" s="49">
        <v>0</v>
      </c>
      <c r="H81" s="17">
        <v>250</v>
      </c>
      <c r="I81" s="17">
        <v>250</v>
      </c>
    </row>
    <row r="82" spans="1:10" x14ac:dyDescent="0.25">
      <c r="A82" s="51" t="s">
        <v>237</v>
      </c>
      <c r="B82" s="66"/>
      <c r="C82" s="66"/>
      <c r="D82" s="17"/>
      <c r="E82" s="17"/>
      <c r="F82" s="17"/>
      <c r="G82" s="49">
        <v>36</v>
      </c>
      <c r="H82" s="17"/>
      <c r="I82" s="17">
        <v>0</v>
      </c>
      <c r="J82" s="39" t="s">
        <v>0</v>
      </c>
    </row>
    <row r="83" spans="1:10" x14ac:dyDescent="0.25">
      <c r="A83" s="47" t="s">
        <v>100</v>
      </c>
      <c r="B83" s="29">
        <v>0</v>
      </c>
      <c r="C83" s="29">
        <v>0</v>
      </c>
      <c r="D83" s="17">
        <v>0</v>
      </c>
      <c r="E83" s="17">
        <v>0</v>
      </c>
      <c r="F83" s="17">
        <v>0</v>
      </c>
      <c r="G83" s="49">
        <v>0</v>
      </c>
      <c r="H83" s="17">
        <v>0</v>
      </c>
      <c r="I83" s="17">
        <v>0</v>
      </c>
    </row>
    <row r="84" spans="1:10" x14ac:dyDescent="0.25">
      <c r="A84" s="47" t="s">
        <v>101</v>
      </c>
      <c r="B84" s="29">
        <v>86.75</v>
      </c>
      <c r="C84" s="29">
        <v>219.72</v>
      </c>
      <c r="D84" s="17">
        <v>350</v>
      </c>
      <c r="E84" s="17">
        <v>200</v>
      </c>
      <c r="F84" s="17">
        <v>200</v>
      </c>
      <c r="G84" s="49">
        <v>0</v>
      </c>
      <c r="H84" s="17">
        <v>200</v>
      </c>
      <c r="I84" s="17">
        <v>100</v>
      </c>
    </row>
    <row r="85" spans="1:10" x14ac:dyDescent="0.25">
      <c r="A85" s="47" t="s">
        <v>102</v>
      </c>
      <c r="B85" s="29">
        <v>0</v>
      </c>
      <c r="C85" s="29">
        <v>0</v>
      </c>
      <c r="D85" s="17">
        <v>0</v>
      </c>
      <c r="E85" s="17">
        <v>0</v>
      </c>
      <c r="F85" s="17">
        <v>0</v>
      </c>
      <c r="G85" s="49">
        <v>0</v>
      </c>
      <c r="H85" s="17">
        <v>0</v>
      </c>
      <c r="I85" s="17">
        <v>0</v>
      </c>
    </row>
    <row r="86" spans="1:10" x14ac:dyDescent="0.25">
      <c r="A86" s="47" t="s">
        <v>103</v>
      </c>
      <c r="B86" s="29">
        <v>253.12</v>
      </c>
      <c r="C86" s="29">
        <v>393.71</v>
      </c>
      <c r="D86" s="17">
        <v>300</v>
      </c>
      <c r="E86" s="17">
        <v>400</v>
      </c>
      <c r="F86" s="17">
        <v>200</v>
      </c>
      <c r="G86" s="49">
        <v>133.24</v>
      </c>
      <c r="H86" s="17">
        <v>200</v>
      </c>
      <c r="I86" s="17">
        <v>200</v>
      </c>
    </row>
    <row r="87" spans="1:10" x14ac:dyDescent="0.25">
      <c r="A87" s="47" t="s">
        <v>104</v>
      </c>
      <c r="B87" s="29">
        <v>0</v>
      </c>
      <c r="C87" s="29">
        <v>0</v>
      </c>
      <c r="D87" s="17">
        <v>100</v>
      </c>
      <c r="E87" s="17">
        <v>100</v>
      </c>
      <c r="F87" s="17">
        <v>100</v>
      </c>
      <c r="G87" s="49">
        <v>0</v>
      </c>
      <c r="H87" s="17">
        <v>100</v>
      </c>
      <c r="I87" s="17">
        <v>100</v>
      </c>
    </row>
    <row r="88" spans="1:10" x14ac:dyDescent="0.25">
      <c r="A88" s="47" t="s">
        <v>105</v>
      </c>
      <c r="B88" s="29">
        <v>0</v>
      </c>
      <c r="C88" s="29">
        <v>0</v>
      </c>
      <c r="D88" s="17">
        <v>150</v>
      </c>
      <c r="E88" s="17">
        <v>150</v>
      </c>
      <c r="F88" s="17">
        <v>100</v>
      </c>
      <c r="G88" s="49">
        <v>0</v>
      </c>
      <c r="H88" s="17">
        <v>100</v>
      </c>
      <c r="I88" s="17">
        <v>100</v>
      </c>
    </row>
    <row r="89" spans="1:10" x14ac:dyDescent="0.25">
      <c r="A89" s="47" t="s">
        <v>106</v>
      </c>
      <c r="B89" s="29">
        <v>0</v>
      </c>
      <c r="C89" s="29">
        <v>0</v>
      </c>
      <c r="D89" s="17">
        <v>0</v>
      </c>
      <c r="E89" s="17">
        <v>500</v>
      </c>
      <c r="F89" s="17">
        <v>200</v>
      </c>
      <c r="G89" s="49">
        <v>0</v>
      </c>
      <c r="H89" s="17">
        <v>350</v>
      </c>
      <c r="I89" s="17">
        <v>350</v>
      </c>
    </row>
    <row r="90" spans="1:10" x14ac:dyDescent="0.25">
      <c r="A90" s="52" t="s">
        <v>107</v>
      </c>
      <c r="B90" s="29">
        <v>4261.6000000000004</v>
      </c>
      <c r="C90" s="29">
        <v>0</v>
      </c>
      <c r="D90" s="17">
        <v>0</v>
      </c>
      <c r="E90" s="17">
        <v>0</v>
      </c>
      <c r="F90" s="17">
        <v>0</v>
      </c>
      <c r="G90" s="49">
        <v>0</v>
      </c>
      <c r="H90" s="17">
        <v>0</v>
      </c>
      <c r="I90" s="17">
        <v>0</v>
      </c>
    </row>
    <row r="91" spans="1:10" x14ac:dyDescent="0.25">
      <c r="A91" s="24" t="s">
        <v>108</v>
      </c>
      <c r="B91" s="32">
        <f>SUM(B73:B90)</f>
        <v>17555.350000000002</v>
      </c>
      <c r="C91" s="32">
        <f>SUM(C73:C88)</f>
        <v>13331.869999999997</v>
      </c>
      <c r="D91" s="31">
        <f>SUM(D73:D88)</f>
        <v>15802</v>
      </c>
      <c r="E91" s="31">
        <f>SUM(E73:E90)</f>
        <v>13664</v>
      </c>
      <c r="F91" s="31">
        <f t="shared" ref="F91" si="2">SUM(F73:F90)</f>
        <v>14613</v>
      </c>
      <c r="G91" s="32">
        <f>SUM(G73:G90)</f>
        <v>14177.01</v>
      </c>
      <c r="H91" s="31">
        <f t="shared" ref="H91" si="3">SUM(H73:H90)</f>
        <v>15263</v>
      </c>
      <c r="I91" s="31">
        <f>SUM(I73:I90)</f>
        <v>17000</v>
      </c>
    </row>
    <row r="92" spans="1:10" ht="9.75" customHeight="1" x14ac:dyDescent="0.25">
      <c r="A92" s="50"/>
      <c r="B92" s="23"/>
      <c r="C92" s="23"/>
      <c r="D92" s="39"/>
    </row>
    <row r="93" spans="1:10" x14ac:dyDescent="0.25">
      <c r="A93" s="53" t="s">
        <v>109</v>
      </c>
      <c r="B93" s="23"/>
      <c r="C93" s="23"/>
      <c r="D93" s="39"/>
    </row>
    <row r="94" spans="1:10" x14ac:dyDescent="0.25">
      <c r="A94" s="47" t="s">
        <v>110</v>
      </c>
      <c r="B94" s="29">
        <v>219.93</v>
      </c>
      <c r="C94" s="29">
        <v>258.33999999999997</v>
      </c>
      <c r="D94" s="17">
        <v>400</v>
      </c>
      <c r="E94" s="17">
        <v>350</v>
      </c>
      <c r="F94" s="17">
        <v>300</v>
      </c>
      <c r="G94" s="49">
        <v>392.88</v>
      </c>
      <c r="H94" s="17">
        <v>350</v>
      </c>
      <c r="I94" s="17">
        <v>400</v>
      </c>
    </row>
    <row r="95" spans="1:10" x14ac:dyDescent="0.25">
      <c r="A95" s="47" t="s">
        <v>111</v>
      </c>
      <c r="B95" s="29">
        <v>1279.45</v>
      </c>
      <c r="C95" s="29">
        <v>1280.55</v>
      </c>
      <c r="D95" s="17">
        <v>1285</v>
      </c>
      <c r="E95" s="17">
        <v>1285</v>
      </c>
      <c r="F95" s="17">
        <v>1290</v>
      </c>
      <c r="G95" s="49">
        <v>1355.2</v>
      </c>
      <c r="H95" s="17">
        <v>1290</v>
      </c>
      <c r="I95" s="17">
        <v>1360</v>
      </c>
    </row>
    <row r="96" spans="1:10" x14ac:dyDescent="0.25">
      <c r="A96" s="47" t="s">
        <v>112</v>
      </c>
      <c r="B96" s="29">
        <v>760</v>
      </c>
      <c r="C96" s="29">
        <v>1487.5</v>
      </c>
      <c r="D96" s="17">
        <v>1950</v>
      </c>
      <c r="E96" s="17">
        <v>1950</v>
      </c>
      <c r="F96" s="17">
        <v>1950</v>
      </c>
      <c r="G96" s="49">
        <v>1950</v>
      </c>
      <c r="H96" s="17">
        <v>1950</v>
      </c>
      <c r="I96" s="17">
        <v>1950</v>
      </c>
    </row>
    <row r="97" spans="1:9" x14ac:dyDescent="0.25">
      <c r="A97" s="47" t="s">
        <v>27</v>
      </c>
      <c r="B97" s="29">
        <v>606.78</v>
      </c>
      <c r="C97" s="29">
        <v>957.17</v>
      </c>
      <c r="D97" s="17">
        <v>600</v>
      </c>
      <c r="E97" s="17">
        <v>700</v>
      </c>
      <c r="F97" s="17">
        <v>1550</v>
      </c>
      <c r="G97" s="49">
        <v>2170.67</v>
      </c>
      <c r="H97" s="18">
        <v>3650</v>
      </c>
      <c r="I97" s="18">
        <v>1550</v>
      </c>
    </row>
    <row r="98" spans="1:9" x14ac:dyDescent="0.25">
      <c r="A98" s="47" t="s">
        <v>113</v>
      </c>
      <c r="B98" s="29">
        <v>1135</v>
      </c>
      <c r="C98" s="29">
        <v>950</v>
      </c>
      <c r="D98" s="17">
        <v>1060</v>
      </c>
      <c r="E98" s="17">
        <v>1060</v>
      </c>
      <c r="F98" s="17">
        <v>1010</v>
      </c>
      <c r="G98" s="49">
        <v>1205</v>
      </c>
      <c r="H98" s="17">
        <v>1010</v>
      </c>
      <c r="I98" s="17">
        <v>1130</v>
      </c>
    </row>
    <row r="99" spans="1:9" x14ac:dyDescent="0.25">
      <c r="A99" s="47" t="s">
        <v>28</v>
      </c>
      <c r="B99" s="29">
        <v>1826.02</v>
      </c>
      <c r="C99" s="29">
        <v>1682.35</v>
      </c>
      <c r="D99" s="17">
        <v>1500</v>
      </c>
      <c r="E99" s="17">
        <v>1680</v>
      </c>
      <c r="F99" s="17">
        <v>1680</v>
      </c>
      <c r="G99" s="49">
        <v>1484.21</v>
      </c>
      <c r="H99" s="17">
        <v>1680</v>
      </c>
      <c r="I99" s="17">
        <v>1680</v>
      </c>
    </row>
    <row r="100" spans="1:9" x14ac:dyDescent="0.25">
      <c r="A100" s="47" t="s">
        <v>114</v>
      </c>
      <c r="B100" s="29">
        <v>200</v>
      </c>
      <c r="C100" s="29">
        <v>200</v>
      </c>
      <c r="D100" s="17">
        <v>200</v>
      </c>
      <c r="E100" s="17">
        <v>200</v>
      </c>
      <c r="F100" s="17">
        <v>200</v>
      </c>
      <c r="G100" s="49">
        <v>324.23</v>
      </c>
      <c r="H100" s="17">
        <v>200</v>
      </c>
      <c r="I100" s="17">
        <v>200</v>
      </c>
    </row>
    <row r="101" spans="1:9" x14ac:dyDescent="0.25">
      <c r="A101" s="47" t="s">
        <v>115</v>
      </c>
      <c r="B101" s="29">
        <v>2880.37</v>
      </c>
      <c r="C101" s="29">
        <v>2733.92</v>
      </c>
      <c r="D101" s="17">
        <v>2160</v>
      </c>
      <c r="E101" s="17">
        <v>2160</v>
      </c>
      <c r="F101" s="17">
        <v>2150</v>
      </c>
      <c r="G101" s="49">
        <v>2077.64</v>
      </c>
      <c r="H101" s="17">
        <v>2150</v>
      </c>
      <c r="I101" s="17">
        <v>2200</v>
      </c>
    </row>
    <row r="102" spans="1:9" x14ac:dyDescent="0.25">
      <c r="A102" s="47" t="s">
        <v>116</v>
      </c>
      <c r="B102" s="29">
        <v>3283.49</v>
      </c>
      <c r="C102" s="29">
        <v>3248.53</v>
      </c>
      <c r="D102" s="17">
        <v>2700</v>
      </c>
      <c r="E102" s="17">
        <v>3635</v>
      </c>
      <c r="F102" s="17">
        <v>8875</v>
      </c>
      <c r="G102" s="49">
        <v>7620.69</v>
      </c>
      <c r="H102" s="17">
        <v>9375</v>
      </c>
      <c r="I102" s="17">
        <v>8875</v>
      </c>
    </row>
    <row r="103" spans="1:9" x14ac:dyDescent="0.25">
      <c r="A103" s="28" t="s">
        <v>117</v>
      </c>
      <c r="B103" s="29">
        <v>0</v>
      </c>
      <c r="C103" s="29">
        <v>50.18</v>
      </c>
      <c r="D103" s="17">
        <v>250</v>
      </c>
      <c r="E103" s="17">
        <v>0</v>
      </c>
      <c r="F103" s="17">
        <v>250</v>
      </c>
      <c r="G103" s="49">
        <v>64.989999999999995</v>
      </c>
      <c r="H103" s="17">
        <v>500</v>
      </c>
      <c r="I103" s="17">
        <v>250</v>
      </c>
    </row>
    <row r="104" spans="1:9" x14ac:dyDescent="0.25">
      <c r="A104" s="30" t="s">
        <v>21</v>
      </c>
      <c r="B104" s="32">
        <f t="shared" ref="B104:G104" si="4">SUM(B94:B103)</f>
        <v>12191.039999999999</v>
      </c>
      <c r="C104" s="32">
        <f t="shared" si="4"/>
        <v>12848.54</v>
      </c>
      <c r="D104" s="31">
        <f t="shared" si="4"/>
        <v>12105</v>
      </c>
      <c r="E104" s="31">
        <f t="shared" si="4"/>
        <v>13020</v>
      </c>
      <c r="F104" s="31">
        <f>SUM(F94:F103)</f>
        <v>19255</v>
      </c>
      <c r="G104" s="32">
        <f t="shared" si="4"/>
        <v>18645.509999999998</v>
      </c>
      <c r="H104" s="31">
        <f>SUM(H94:H103)</f>
        <v>22155</v>
      </c>
      <c r="I104" s="31">
        <f>SUM(I94:I103)</f>
        <v>19595</v>
      </c>
    </row>
    <row r="105" spans="1:9" ht="3" customHeight="1" x14ac:dyDescent="0.25">
      <c r="B105" s="23"/>
      <c r="C105" s="23"/>
      <c r="D105" s="39"/>
      <c r="F105" s="19"/>
      <c r="H105" s="19"/>
      <c r="I105" s="19"/>
    </row>
    <row r="106" spans="1:9" x14ac:dyDescent="0.25">
      <c r="A106" s="1" t="s">
        <v>118</v>
      </c>
      <c r="B106" s="23"/>
      <c r="C106" s="23"/>
      <c r="D106" s="39"/>
      <c r="F106" s="19"/>
      <c r="H106" s="19"/>
      <c r="I106" s="19"/>
    </row>
    <row r="107" spans="1:9" x14ac:dyDescent="0.25">
      <c r="A107" s="146" t="s">
        <v>119</v>
      </c>
      <c r="B107" s="29">
        <v>9595.5</v>
      </c>
      <c r="C107" s="29">
        <v>9600</v>
      </c>
      <c r="D107" s="17">
        <v>9600</v>
      </c>
      <c r="E107" s="17">
        <v>11760</v>
      </c>
      <c r="F107" s="21">
        <v>15080</v>
      </c>
      <c r="G107" s="54">
        <v>15006.67</v>
      </c>
      <c r="H107" s="21">
        <v>15080</v>
      </c>
      <c r="I107" s="21">
        <v>17400</v>
      </c>
    </row>
    <row r="108" spans="1:9" x14ac:dyDescent="0.25">
      <c r="A108" s="28" t="s">
        <v>120</v>
      </c>
      <c r="B108" s="29">
        <v>40452</v>
      </c>
      <c r="C108" s="29">
        <v>40540.800000000003</v>
      </c>
      <c r="D108" s="17">
        <v>40952</v>
      </c>
      <c r="E108" s="17">
        <v>42182</v>
      </c>
      <c r="F108" s="21">
        <v>44324</v>
      </c>
      <c r="G108" s="54">
        <v>44325.919999999998</v>
      </c>
      <c r="H108" s="21">
        <v>44767</v>
      </c>
      <c r="I108" s="21">
        <v>44350</v>
      </c>
    </row>
    <row r="109" spans="1:9" x14ac:dyDescent="0.25">
      <c r="A109" s="55" t="s">
        <v>121</v>
      </c>
      <c r="B109" s="29">
        <v>0</v>
      </c>
      <c r="C109" s="29">
        <v>0</v>
      </c>
      <c r="D109" s="17">
        <v>0</v>
      </c>
      <c r="E109" s="17">
        <v>0</v>
      </c>
      <c r="F109" s="21">
        <v>0</v>
      </c>
      <c r="G109" s="54">
        <v>0</v>
      </c>
      <c r="H109" s="21">
        <v>0</v>
      </c>
      <c r="I109" s="21">
        <v>0</v>
      </c>
    </row>
    <row r="110" spans="1:9" x14ac:dyDescent="0.25">
      <c r="A110" s="55" t="s">
        <v>122</v>
      </c>
      <c r="B110" s="29">
        <v>0</v>
      </c>
      <c r="C110" s="29">
        <v>0</v>
      </c>
      <c r="D110" s="17">
        <v>50</v>
      </c>
      <c r="E110" s="17">
        <v>50</v>
      </c>
      <c r="F110" s="21">
        <v>50</v>
      </c>
      <c r="G110" s="54">
        <v>0</v>
      </c>
      <c r="H110" s="21">
        <v>50</v>
      </c>
      <c r="I110" s="21">
        <v>50</v>
      </c>
    </row>
    <row r="111" spans="1:9" x14ac:dyDescent="0.25">
      <c r="A111" s="28" t="s">
        <v>123</v>
      </c>
      <c r="B111" s="29">
        <v>500</v>
      </c>
      <c r="C111" s="29">
        <v>500</v>
      </c>
      <c r="D111" s="17">
        <v>500</v>
      </c>
      <c r="E111" s="17">
        <v>500</v>
      </c>
      <c r="F111" s="21">
        <v>600</v>
      </c>
      <c r="G111" s="54">
        <v>0</v>
      </c>
      <c r="H111" s="21">
        <v>600</v>
      </c>
      <c r="I111" s="21">
        <v>600</v>
      </c>
    </row>
    <row r="112" spans="1:9" hidden="1" x14ac:dyDescent="0.25">
      <c r="A112" s="28" t="s">
        <v>124</v>
      </c>
      <c r="B112" s="29">
        <v>0</v>
      </c>
      <c r="C112" s="29">
        <v>0</v>
      </c>
      <c r="D112" s="17">
        <v>0</v>
      </c>
      <c r="E112" s="17"/>
      <c r="F112" s="21"/>
      <c r="G112" s="54"/>
      <c r="H112" s="21"/>
      <c r="I112" s="21"/>
    </row>
    <row r="113" spans="1:10" x14ac:dyDescent="0.25">
      <c r="A113" s="146" t="s">
        <v>242</v>
      </c>
      <c r="B113" s="66"/>
      <c r="C113" s="66"/>
      <c r="D113" s="17"/>
      <c r="E113" s="17"/>
      <c r="F113" s="21">
        <v>0</v>
      </c>
      <c r="G113" s="54">
        <v>0</v>
      </c>
      <c r="H113" s="21">
        <v>0</v>
      </c>
      <c r="I113" s="21">
        <v>3000</v>
      </c>
    </row>
    <row r="114" spans="1:10" x14ac:dyDescent="0.25">
      <c r="A114" s="28" t="s">
        <v>125</v>
      </c>
      <c r="B114" s="29">
        <v>0</v>
      </c>
      <c r="C114" s="29">
        <v>0</v>
      </c>
      <c r="D114" s="17">
        <v>50</v>
      </c>
      <c r="E114" s="17">
        <v>50</v>
      </c>
      <c r="F114" s="21">
        <v>50</v>
      </c>
      <c r="G114" s="54">
        <v>0</v>
      </c>
      <c r="H114" s="21">
        <v>50</v>
      </c>
      <c r="I114" s="149">
        <v>0</v>
      </c>
    </row>
    <row r="115" spans="1:10" x14ac:dyDescent="0.25">
      <c r="A115" s="28" t="s">
        <v>176</v>
      </c>
      <c r="B115" s="29"/>
      <c r="C115" s="29"/>
      <c r="D115" s="17"/>
      <c r="E115" s="17"/>
      <c r="F115" s="21">
        <v>500</v>
      </c>
      <c r="G115" s="54">
        <v>0</v>
      </c>
      <c r="H115" s="21">
        <v>500</v>
      </c>
      <c r="I115" s="149">
        <v>0</v>
      </c>
    </row>
    <row r="116" spans="1:10" x14ac:dyDescent="0.25">
      <c r="A116" s="30" t="s">
        <v>21</v>
      </c>
      <c r="B116" s="32">
        <f t="shared" ref="B116:E116" si="5">SUM(B107:B114)</f>
        <v>50547.5</v>
      </c>
      <c r="C116" s="32">
        <f t="shared" si="5"/>
        <v>50640.800000000003</v>
      </c>
      <c r="D116" s="31">
        <f t="shared" si="5"/>
        <v>51152</v>
      </c>
      <c r="E116" s="31">
        <f t="shared" si="5"/>
        <v>54542</v>
      </c>
      <c r="F116" s="22">
        <f>SUM(F107:F115)</f>
        <v>60604</v>
      </c>
      <c r="G116" s="56">
        <f>SUM(G107:G114)</f>
        <v>59332.59</v>
      </c>
      <c r="H116" s="22">
        <f>SUM(H107:H115)</f>
        <v>61047</v>
      </c>
      <c r="I116" s="22">
        <f>SUM(I107:I115)</f>
        <v>65400</v>
      </c>
    </row>
    <row r="117" spans="1:10" ht="2.25" customHeight="1" x14ac:dyDescent="0.25">
      <c r="A117" s="39" t="s">
        <v>0</v>
      </c>
      <c r="B117" s="23"/>
      <c r="C117" s="23"/>
      <c r="D117" s="39"/>
      <c r="F117" s="19"/>
      <c r="H117" s="19"/>
      <c r="I117" s="19"/>
    </row>
    <row r="118" spans="1:10" x14ac:dyDescent="0.25">
      <c r="A118" s="1" t="s">
        <v>126</v>
      </c>
      <c r="B118" s="23"/>
      <c r="C118" s="23"/>
      <c r="D118" s="39"/>
      <c r="F118" s="19"/>
      <c r="H118" s="19"/>
      <c r="I118" s="19"/>
    </row>
    <row r="119" spans="1:10" x14ac:dyDescent="0.25">
      <c r="A119" s="28" t="s">
        <v>127</v>
      </c>
      <c r="B119" s="29">
        <v>45000</v>
      </c>
      <c r="C119" s="29">
        <v>47500</v>
      </c>
      <c r="D119" s="17">
        <v>49500</v>
      </c>
      <c r="E119" s="17">
        <v>49500</v>
      </c>
      <c r="F119" s="17">
        <v>57918</v>
      </c>
      <c r="G119" s="49">
        <v>57918</v>
      </c>
      <c r="H119" s="18">
        <v>57918</v>
      </c>
      <c r="I119" s="18">
        <v>61445</v>
      </c>
    </row>
    <row r="120" spans="1:10" x14ac:dyDescent="0.25">
      <c r="A120" s="146" t="s">
        <v>128</v>
      </c>
      <c r="B120" s="29">
        <v>8618.7000000000007</v>
      </c>
      <c r="C120" s="29">
        <v>8513.08</v>
      </c>
      <c r="D120" s="17">
        <v>8389</v>
      </c>
      <c r="E120" s="17">
        <v>8486</v>
      </c>
      <c r="F120" s="17">
        <v>7818</v>
      </c>
      <c r="G120" s="49">
        <v>7838.5</v>
      </c>
      <c r="H120" s="17">
        <v>7859</v>
      </c>
      <c r="I120" s="149">
        <v>9208</v>
      </c>
      <c r="J120" s="39" t="s">
        <v>0</v>
      </c>
    </row>
    <row r="121" spans="1:10" x14ac:dyDescent="0.25">
      <c r="A121" s="47" t="s">
        <v>129</v>
      </c>
      <c r="B121" s="29"/>
      <c r="C121" s="29"/>
      <c r="D121" s="17"/>
      <c r="E121" s="31"/>
      <c r="F121" s="17">
        <v>29497</v>
      </c>
      <c r="G121" s="49">
        <v>29484.21</v>
      </c>
      <c r="H121" s="17">
        <v>28849</v>
      </c>
      <c r="I121" s="17">
        <v>0</v>
      </c>
    </row>
    <row r="122" spans="1:10" x14ac:dyDescent="0.25">
      <c r="A122" s="30" t="s">
        <v>130</v>
      </c>
      <c r="B122" s="32">
        <f>SUM(B119:B120)</f>
        <v>53618.7</v>
      </c>
      <c r="C122" s="32">
        <f>SUM(C119:C120)</f>
        <v>56013.08</v>
      </c>
      <c r="D122" s="31">
        <f>SUM(D119:D120)</f>
        <v>57889</v>
      </c>
      <c r="E122" s="31" t="e">
        <f>SUM(#REF!)</f>
        <v>#REF!</v>
      </c>
      <c r="F122" s="31">
        <f t="shared" ref="F122" si="6">SUM(F119:F121)</f>
        <v>95233</v>
      </c>
      <c r="G122" s="32">
        <f t="shared" ref="G122:I122" si="7">SUM(G119:G121)</f>
        <v>95240.709999999992</v>
      </c>
      <c r="H122" s="31">
        <f t="shared" ref="H122" si="8">SUM(H119:H121)</f>
        <v>94626</v>
      </c>
      <c r="I122" s="31">
        <f t="shared" si="7"/>
        <v>70653</v>
      </c>
    </row>
    <row r="123" spans="1:10" ht="5.25" customHeight="1" x14ac:dyDescent="0.25">
      <c r="B123" s="23"/>
      <c r="C123" s="23"/>
      <c r="D123" s="39"/>
      <c r="F123" s="19"/>
      <c r="H123" s="19"/>
      <c r="I123" s="19"/>
    </row>
    <row r="124" spans="1:10" x14ac:dyDescent="0.25">
      <c r="A124" s="1" t="s">
        <v>177</v>
      </c>
      <c r="B124" s="23"/>
      <c r="C124" s="23"/>
      <c r="D124" s="39"/>
      <c r="F124" s="19"/>
      <c r="G124" s="23" t="s">
        <v>0</v>
      </c>
      <c r="H124" s="19"/>
      <c r="I124" s="19"/>
    </row>
    <row r="125" spans="1:10" x14ac:dyDescent="0.25">
      <c r="A125" s="47" t="s">
        <v>131</v>
      </c>
      <c r="B125" s="29">
        <v>5897.45</v>
      </c>
      <c r="C125" s="29">
        <v>4065</v>
      </c>
      <c r="D125" s="17">
        <v>5000</v>
      </c>
      <c r="E125" s="17">
        <v>3000</v>
      </c>
      <c r="F125" s="18">
        <v>500</v>
      </c>
      <c r="G125" s="49">
        <v>0</v>
      </c>
      <c r="H125" s="18">
        <v>1200</v>
      </c>
      <c r="I125" s="18">
        <v>1200</v>
      </c>
    </row>
    <row r="126" spans="1:10" x14ac:dyDescent="0.25">
      <c r="A126" s="146" t="s">
        <v>239</v>
      </c>
      <c r="B126" s="29">
        <v>16000</v>
      </c>
      <c r="C126" s="29">
        <v>16000</v>
      </c>
      <c r="D126" s="17">
        <v>16000</v>
      </c>
      <c r="E126" s="17">
        <v>1500</v>
      </c>
      <c r="F126" s="17">
        <v>0</v>
      </c>
      <c r="G126" s="49">
        <v>0</v>
      </c>
      <c r="H126" s="17">
        <v>0</v>
      </c>
      <c r="I126" s="18">
        <v>6500</v>
      </c>
    </row>
    <row r="127" spans="1:10" x14ac:dyDescent="0.25">
      <c r="A127" s="47" t="s">
        <v>183</v>
      </c>
      <c r="B127" s="29">
        <v>0</v>
      </c>
      <c r="C127" s="29">
        <v>0</v>
      </c>
      <c r="D127" s="17">
        <v>0</v>
      </c>
      <c r="E127" s="17">
        <v>0</v>
      </c>
      <c r="F127" s="17">
        <v>2500</v>
      </c>
      <c r="G127" s="49">
        <v>2537.5</v>
      </c>
      <c r="H127" s="17">
        <v>0</v>
      </c>
      <c r="I127" s="17">
        <v>0</v>
      </c>
      <c r="J127" s="39" t="s">
        <v>0</v>
      </c>
    </row>
    <row r="128" spans="1:10" x14ac:dyDescent="0.25">
      <c r="A128" s="30" t="s">
        <v>132</v>
      </c>
      <c r="B128" s="32">
        <f t="shared" ref="B128:I128" si="9">SUM(B125:B127)</f>
        <v>21897.45</v>
      </c>
      <c r="C128" s="32">
        <f t="shared" si="9"/>
        <v>20065</v>
      </c>
      <c r="D128" s="31">
        <f t="shared" si="9"/>
        <v>21000</v>
      </c>
      <c r="E128" s="31">
        <f t="shared" si="9"/>
        <v>4500</v>
      </c>
      <c r="F128" s="31">
        <f t="shared" si="9"/>
        <v>3000</v>
      </c>
      <c r="G128" s="32">
        <f t="shared" si="9"/>
        <v>2537.5</v>
      </c>
      <c r="H128" s="31">
        <f t="shared" si="9"/>
        <v>1200</v>
      </c>
      <c r="I128" s="31">
        <f t="shared" si="9"/>
        <v>7700</v>
      </c>
    </row>
    <row r="129" spans="1:10" ht="7.5" customHeight="1" x14ac:dyDescent="0.25">
      <c r="A129" s="1"/>
      <c r="D129" s="41"/>
      <c r="F129" s="57"/>
      <c r="H129" s="57"/>
      <c r="I129" s="57"/>
    </row>
    <row r="130" spans="1:10" ht="13.5" customHeight="1" x14ac:dyDescent="0.25">
      <c r="B130" s="40" t="s">
        <v>1</v>
      </c>
      <c r="C130" s="40" t="s">
        <v>1</v>
      </c>
      <c r="D130" s="41" t="s">
        <v>2</v>
      </c>
      <c r="E130" s="27" t="s">
        <v>2</v>
      </c>
      <c r="F130" s="42" t="s">
        <v>2</v>
      </c>
      <c r="G130" s="27" t="s">
        <v>1</v>
      </c>
      <c r="H130" s="42" t="s">
        <v>180</v>
      </c>
      <c r="I130" s="42" t="s">
        <v>3</v>
      </c>
      <c r="J130" s="1"/>
    </row>
    <row r="131" spans="1:10" s="1" customFormat="1" ht="12.75" customHeight="1" x14ac:dyDescent="0.25">
      <c r="B131" s="43" t="s">
        <v>37</v>
      </c>
      <c r="C131" s="43" t="s">
        <v>38</v>
      </c>
      <c r="D131" s="43" t="s">
        <v>39</v>
      </c>
      <c r="E131" s="44" t="s">
        <v>22</v>
      </c>
      <c r="F131" s="45" t="s">
        <v>174</v>
      </c>
      <c r="G131" s="44" t="s">
        <v>174</v>
      </c>
      <c r="H131" s="45" t="s">
        <v>185</v>
      </c>
      <c r="I131" s="45" t="s">
        <v>232</v>
      </c>
      <c r="J131" s="39"/>
    </row>
    <row r="132" spans="1:10" x14ac:dyDescent="0.25">
      <c r="A132" s="1" t="s">
        <v>133</v>
      </c>
      <c r="B132" s="23"/>
      <c r="C132" s="23"/>
    </row>
    <row r="133" spans="1:10" x14ac:dyDescent="0.25">
      <c r="A133" s="28" t="s">
        <v>134</v>
      </c>
      <c r="B133" s="29">
        <v>1000.65</v>
      </c>
      <c r="C133" s="29">
        <v>832</v>
      </c>
      <c r="D133" s="17">
        <v>1000</v>
      </c>
      <c r="E133" s="17">
        <v>1000</v>
      </c>
      <c r="F133" s="18">
        <v>800</v>
      </c>
      <c r="G133" s="49">
        <v>936</v>
      </c>
      <c r="H133" s="18">
        <v>800</v>
      </c>
      <c r="I133" s="18">
        <v>1080</v>
      </c>
    </row>
    <row r="134" spans="1:10" x14ac:dyDescent="0.25">
      <c r="A134" s="28" t="s">
        <v>135</v>
      </c>
      <c r="B134" s="29">
        <v>100</v>
      </c>
      <c r="C134" s="29">
        <v>130</v>
      </c>
      <c r="D134" s="17">
        <v>100</v>
      </c>
      <c r="E134" s="17">
        <v>100</v>
      </c>
      <c r="F134" s="18">
        <v>180</v>
      </c>
      <c r="G134" s="49">
        <v>332</v>
      </c>
      <c r="H134" s="18">
        <v>180</v>
      </c>
      <c r="I134" s="18">
        <v>350</v>
      </c>
    </row>
    <row r="135" spans="1:10" x14ac:dyDescent="0.25">
      <c r="A135" s="28" t="s">
        <v>136</v>
      </c>
      <c r="B135" s="29"/>
      <c r="C135" s="29"/>
      <c r="D135" s="17"/>
      <c r="E135" s="17"/>
      <c r="F135" s="18">
        <v>100</v>
      </c>
      <c r="G135" s="49">
        <v>110.72</v>
      </c>
      <c r="H135" s="18">
        <v>100</v>
      </c>
      <c r="I135" s="18">
        <v>125</v>
      </c>
    </row>
    <row r="136" spans="1:10" x14ac:dyDescent="0.25">
      <c r="A136" s="30" t="s">
        <v>21</v>
      </c>
      <c r="B136" s="32">
        <f>SUM(B133:B134)</f>
        <v>1100.6500000000001</v>
      </c>
      <c r="C136" s="32">
        <f>SUM(C133:C134)</f>
        <v>962</v>
      </c>
      <c r="D136" s="31">
        <f>SUM(D133:D134)</f>
        <v>1100</v>
      </c>
      <c r="E136" s="31">
        <f>SUM(E133:E134)</f>
        <v>1100</v>
      </c>
      <c r="F136" s="31">
        <f t="shared" ref="F136" si="10">SUM(F133:F135)</f>
        <v>1080</v>
      </c>
      <c r="G136" s="32">
        <f t="shared" ref="G136:I136" si="11">SUM(G133:G135)</f>
        <v>1378.72</v>
      </c>
      <c r="H136" s="31">
        <f t="shared" ref="H136" si="12">SUM(H133:H135)</f>
        <v>1080</v>
      </c>
      <c r="I136" s="31">
        <f t="shared" si="11"/>
        <v>1555</v>
      </c>
    </row>
    <row r="137" spans="1:10" x14ac:dyDescent="0.25">
      <c r="B137" s="23"/>
      <c r="C137" s="23"/>
      <c r="F137" s="19"/>
      <c r="H137" s="19"/>
      <c r="I137" s="19"/>
    </row>
    <row r="138" spans="1:10" x14ac:dyDescent="0.25">
      <c r="A138" s="58" t="s">
        <v>137</v>
      </c>
      <c r="B138" s="23"/>
      <c r="C138" s="23"/>
      <c r="F138" s="19"/>
      <c r="H138" s="19"/>
      <c r="I138" s="19"/>
    </row>
    <row r="139" spans="1:10" x14ac:dyDescent="0.25">
      <c r="A139" s="55" t="s">
        <v>138</v>
      </c>
      <c r="B139" s="29">
        <v>100</v>
      </c>
      <c r="C139" s="29">
        <v>100</v>
      </c>
      <c r="D139" s="17">
        <v>100</v>
      </c>
      <c r="E139" s="17">
        <v>200</v>
      </c>
      <c r="F139" s="59">
        <v>200</v>
      </c>
      <c r="G139" s="49">
        <v>200</v>
      </c>
      <c r="H139" s="59">
        <v>200</v>
      </c>
      <c r="I139" s="59">
        <v>200</v>
      </c>
    </row>
    <row r="140" spans="1:10" x14ac:dyDescent="0.25">
      <c r="A140" s="55" t="s">
        <v>139</v>
      </c>
      <c r="B140" s="29">
        <v>250</v>
      </c>
      <c r="C140" s="29">
        <v>250</v>
      </c>
      <c r="D140" s="17">
        <v>250</v>
      </c>
      <c r="E140" s="17">
        <v>300</v>
      </c>
      <c r="F140" s="59">
        <v>400</v>
      </c>
      <c r="G140" s="49">
        <v>400</v>
      </c>
      <c r="H140" s="59">
        <v>400</v>
      </c>
      <c r="I140" s="59">
        <v>400</v>
      </c>
    </row>
    <row r="141" spans="1:10" x14ac:dyDescent="0.25">
      <c r="A141" s="55" t="s">
        <v>140</v>
      </c>
      <c r="B141" s="29">
        <v>400</v>
      </c>
      <c r="C141" s="29">
        <v>400</v>
      </c>
      <c r="D141" s="17">
        <v>450</v>
      </c>
      <c r="E141" s="17">
        <v>450</v>
      </c>
      <c r="F141" s="59">
        <v>500</v>
      </c>
      <c r="G141" s="49">
        <v>500</v>
      </c>
      <c r="H141" s="59">
        <v>400</v>
      </c>
      <c r="I141" s="59">
        <v>600</v>
      </c>
    </row>
    <row r="142" spans="1:10" x14ac:dyDescent="0.25">
      <c r="A142" s="55" t="s">
        <v>141</v>
      </c>
      <c r="B142" s="29">
        <v>300</v>
      </c>
      <c r="C142" s="29">
        <v>250</v>
      </c>
      <c r="D142" s="17">
        <v>500</v>
      </c>
      <c r="E142" s="17">
        <v>500</v>
      </c>
      <c r="F142" s="59">
        <v>125</v>
      </c>
      <c r="G142" s="49">
        <v>125</v>
      </c>
      <c r="H142" s="59">
        <v>250</v>
      </c>
      <c r="I142" s="59">
        <v>250</v>
      </c>
    </row>
    <row r="143" spans="1:10" x14ac:dyDescent="0.25">
      <c r="A143" s="55" t="s">
        <v>142</v>
      </c>
      <c r="B143" s="29">
        <v>400</v>
      </c>
      <c r="C143" s="29">
        <v>400</v>
      </c>
      <c r="D143" s="17">
        <v>400</v>
      </c>
      <c r="E143" s="17">
        <v>400</v>
      </c>
      <c r="F143" s="59">
        <v>1300</v>
      </c>
      <c r="G143" s="49">
        <v>1300</v>
      </c>
      <c r="H143" s="59">
        <v>1300</v>
      </c>
      <c r="I143" s="59">
        <v>100</v>
      </c>
    </row>
    <row r="144" spans="1:10" x14ac:dyDescent="0.25">
      <c r="A144" s="55" t="s">
        <v>143</v>
      </c>
      <c r="B144" s="29">
        <v>400</v>
      </c>
      <c r="C144" s="29">
        <v>350</v>
      </c>
      <c r="D144" s="17">
        <v>400</v>
      </c>
      <c r="E144" s="17">
        <v>500</v>
      </c>
      <c r="F144" s="59">
        <v>500</v>
      </c>
      <c r="G144" s="49">
        <v>500</v>
      </c>
      <c r="H144" s="59">
        <v>500</v>
      </c>
      <c r="I144" s="59">
        <v>500</v>
      </c>
      <c r="J144" s="39" t="s">
        <v>0</v>
      </c>
    </row>
    <row r="145" spans="1:10" x14ac:dyDescent="0.25">
      <c r="A145" s="55" t="s">
        <v>144</v>
      </c>
      <c r="B145" s="29">
        <v>300</v>
      </c>
      <c r="C145" s="29">
        <v>300</v>
      </c>
      <c r="D145" s="17">
        <v>325</v>
      </c>
      <c r="E145" s="17">
        <v>250</v>
      </c>
      <c r="F145" s="59">
        <v>300</v>
      </c>
      <c r="G145" s="49">
        <v>300</v>
      </c>
      <c r="H145" s="59">
        <v>380</v>
      </c>
      <c r="I145" s="59">
        <v>1000</v>
      </c>
    </row>
    <row r="146" spans="1:10" x14ac:dyDescent="0.25">
      <c r="A146" s="55" t="s">
        <v>145</v>
      </c>
      <c r="B146" s="29">
        <v>0</v>
      </c>
      <c r="C146" s="29">
        <v>0</v>
      </c>
      <c r="D146" s="17">
        <v>0</v>
      </c>
      <c r="E146" s="17">
        <v>4050</v>
      </c>
      <c r="F146" s="59">
        <v>4000</v>
      </c>
      <c r="G146" s="49">
        <v>4000</v>
      </c>
      <c r="H146" s="59">
        <v>4000</v>
      </c>
      <c r="I146" s="59">
        <v>4000</v>
      </c>
    </row>
    <row r="147" spans="1:10" x14ac:dyDescent="0.25">
      <c r="A147" s="55" t="s">
        <v>146</v>
      </c>
      <c r="B147" s="29">
        <v>500</v>
      </c>
      <c r="C147" s="29">
        <v>500</v>
      </c>
      <c r="D147" s="17">
        <v>700</v>
      </c>
      <c r="E147" s="17">
        <v>800</v>
      </c>
      <c r="F147" s="59">
        <v>850</v>
      </c>
      <c r="G147" s="49">
        <v>850</v>
      </c>
      <c r="H147" s="59">
        <v>850</v>
      </c>
      <c r="I147" s="59">
        <v>850</v>
      </c>
    </row>
    <row r="148" spans="1:10" x14ac:dyDescent="0.25">
      <c r="A148" s="55" t="s">
        <v>147</v>
      </c>
      <c r="B148" s="29">
        <v>100</v>
      </c>
      <c r="C148" s="29">
        <v>100</v>
      </c>
      <c r="D148" s="17">
        <v>100</v>
      </c>
      <c r="E148" s="17">
        <v>100</v>
      </c>
      <c r="F148" s="59">
        <v>0</v>
      </c>
      <c r="G148" s="49">
        <v>0</v>
      </c>
      <c r="H148" s="59">
        <v>0</v>
      </c>
      <c r="I148" s="59">
        <v>0</v>
      </c>
    </row>
    <row r="149" spans="1:10" x14ac:dyDescent="0.25">
      <c r="A149" s="55" t="s">
        <v>148</v>
      </c>
      <c r="B149" s="29">
        <v>600</v>
      </c>
      <c r="C149" s="29">
        <v>600</v>
      </c>
      <c r="D149" s="17">
        <v>650</v>
      </c>
      <c r="E149" s="17">
        <v>750</v>
      </c>
      <c r="F149" s="59">
        <v>750</v>
      </c>
      <c r="G149" s="49">
        <v>750</v>
      </c>
      <c r="H149" s="59">
        <v>800</v>
      </c>
      <c r="I149" s="59">
        <v>900</v>
      </c>
    </row>
    <row r="150" spans="1:10" x14ac:dyDescent="0.25">
      <c r="A150" s="55" t="s">
        <v>149</v>
      </c>
      <c r="B150" s="29">
        <v>600</v>
      </c>
      <c r="C150" s="29">
        <v>900</v>
      </c>
      <c r="D150" s="17">
        <v>900</v>
      </c>
      <c r="E150" s="17">
        <v>1100</v>
      </c>
      <c r="F150" s="59">
        <v>1420</v>
      </c>
      <c r="G150" s="49">
        <v>1420</v>
      </c>
      <c r="H150" s="59">
        <v>1715</v>
      </c>
      <c r="I150" s="59">
        <v>1900</v>
      </c>
    </row>
    <row r="151" spans="1:10" x14ac:dyDescent="0.25">
      <c r="A151" s="55" t="s">
        <v>238</v>
      </c>
      <c r="B151" s="66"/>
      <c r="C151" s="66"/>
      <c r="D151" s="17"/>
      <c r="E151" s="17"/>
      <c r="F151" s="59"/>
      <c r="G151" s="49"/>
      <c r="H151" s="59"/>
      <c r="I151" s="59">
        <v>100</v>
      </c>
    </row>
    <row r="152" spans="1:10" x14ac:dyDescent="0.25">
      <c r="A152" s="55" t="s">
        <v>150</v>
      </c>
      <c r="B152" s="29">
        <v>1000</v>
      </c>
      <c r="C152" s="29">
        <v>600</v>
      </c>
      <c r="D152" s="17">
        <v>600</v>
      </c>
      <c r="E152" s="17">
        <v>700</v>
      </c>
      <c r="F152" s="59">
        <v>1000</v>
      </c>
      <c r="G152" s="49">
        <v>1000</v>
      </c>
      <c r="H152" s="59">
        <v>1000</v>
      </c>
      <c r="I152" s="59">
        <v>1000</v>
      </c>
    </row>
    <row r="153" spans="1:10" x14ac:dyDescent="0.25">
      <c r="A153" s="55" t="s">
        <v>182</v>
      </c>
      <c r="B153" s="29">
        <v>300</v>
      </c>
      <c r="C153" s="29">
        <v>400</v>
      </c>
      <c r="D153" s="17">
        <v>500</v>
      </c>
      <c r="E153" s="17">
        <v>550</v>
      </c>
      <c r="F153" s="59">
        <v>500</v>
      </c>
      <c r="G153" s="49">
        <v>500</v>
      </c>
      <c r="H153" s="59">
        <v>500</v>
      </c>
      <c r="I153" s="59">
        <v>500</v>
      </c>
    </row>
    <row r="154" spans="1:10" x14ac:dyDescent="0.25">
      <c r="A154" s="55" t="s">
        <v>151</v>
      </c>
      <c r="B154" s="29">
        <v>650</v>
      </c>
      <c r="C154" s="29">
        <v>650</v>
      </c>
      <c r="D154" s="17">
        <v>700</v>
      </c>
      <c r="E154" s="17">
        <v>800</v>
      </c>
      <c r="F154" s="59">
        <v>1000</v>
      </c>
      <c r="G154" s="49">
        <v>1000</v>
      </c>
      <c r="H154" s="59">
        <v>1000</v>
      </c>
      <c r="I154" s="59">
        <v>1000</v>
      </c>
    </row>
    <row r="155" spans="1:10" x14ac:dyDescent="0.25">
      <c r="A155" s="55" t="s">
        <v>152</v>
      </c>
      <c r="B155" s="29">
        <v>950</v>
      </c>
      <c r="C155" s="29">
        <v>950</v>
      </c>
      <c r="D155" s="17">
        <v>950</v>
      </c>
      <c r="E155" s="17">
        <v>950</v>
      </c>
      <c r="F155" s="59">
        <v>950</v>
      </c>
      <c r="G155" s="49">
        <v>950</v>
      </c>
      <c r="H155" s="59">
        <v>500</v>
      </c>
      <c r="I155" s="59">
        <v>500</v>
      </c>
    </row>
    <row r="156" spans="1:10" x14ac:dyDescent="0.25">
      <c r="A156" s="60" t="s">
        <v>153</v>
      </c>
      <c r="B156" s="32">
        <f t="shared" ref="B156:I156" si="13">SUM(B139:B155)</f>
        <v>6850</v>
      </c>
      <c r="C156" s="32">
        <f t="shared" si="13"/>
        <v>6750</v>
      </c>
      <c r="D156" s="31">
        <f t="shared" si="13"/>
        <v>7525</v>
      </c>
      <c r="E156" s="31">
        <f t="shared" si="13"/>
        <v>12400</v>
      </c>
      <c r="F156" s="61">
        <f t="shared" ref="F156" si="14">SUM(F139:F155)</f>
        <v>13795</v>
      </c>
      <c r="G156" s="32">
        <f t="shared" si="13"/>
        <v>13795</v>
      </c>
      <c r="H156" s="61">
        <f t="shared" ref="H156" si="15">SUM(H139:H155)</f>
        <v>13795</v>
      </c>
      <c r="I156" s="61">
        <f t="shared" si="13"/>
        <v>13800</v>
      </c>
    </row>
    <row r="157" spans="1:10" x14ac:dyDescent="0.25">
      <c r="B157" s="23"/>
      <c r="C157" s="23"/>
      <c r="F157" s="19"/>
      <c r="H157" s="19"/>
      <c r="I157" s="19"/>
    </row>
    <row r="158" spans="1:10" x14ac:dyDescent="0.25">
      <c r="A158" s="24" t="s">
        <v>154</v>
      </c>
      <c r="B158" s="32">
        <v>2000</v>
      </c>
      <c r="C158" s="32">
        <v>3000</v>
      </c>
      <c r="D158" s="31">
        <v>4055</v>
      </c>
      <c r="E158" s="31">
        <v>3650</v>
      </c>
      <c r="F158" s="38">
        <v>5300</v>
      </c>
      <c r="G158" s="32">
        <v>5300</v>
      </c>
      <c r="H158" s="38">
        <v>5300</v>
      </c>
      <c r="I158" s="38">
        <v>5300</v>
      </c>
      <c r="J158" s="39" t="s">
        <v>0</v>
      </c>
    </row>
    <row r="159" spans="1:10" x14ac:dyDescent="0.25">
      <c r="B159" s="23"/>
      <c r="C159" s="23"/>
      <c r="F159" s="19"/>
      <c r="H159" s="19"/>
      <c r="I159" s="19"/>
    </row>
    <row r="160" spans="1:10" x14ac:dyDescent="0.25">
      <c r="A160" s="30" t="s">
        <v>155</v>
      </c>
      <c r="B160" s="32">
        <v>0</v>
      </c>
      <c r="C160" s="32">
        <v>1000</v>
      </c>
      <c r="D160" s="31">
        <v>1200</v>
      </c>
      <c r="E160" s="30">
        <v>1000</v>
      </c>
      <c r="F160" s="31">
        <v>0</v>
      </c>
      <c r="G160" s="32">
        <v>0</v>
      </c>
      <c r="H160" s="31">
        <v>0</v>
      </c>
      <c r="I160" s="31">
        <v>0</v>
      </c>
    </row>
    <row r="161" spans="1:10" x14ac:dyDescent="0.25">
      <c r="A161" s="1"/>
      <c r="B161" s="23"/>
      <c r="C161" s="23"/>
      <c r="F161" s="19"/>
      <c r="H161" s="19"/>
      <c r="I161" s="19"/>
    </row>
    <row r="162" spans="1:10" x14ac:dyDescent="0.25">
      <c r="A162" s="30" t="s">
        <v>156</v>
      </c>
      <c r="B162" s="32">
        <v>5000</v>
      </c>
      <c r="C162" s="32">
        <v>7000</v>
      </c>
      <c r="D162" s="31">
        <v>0</v>
      </c>
      <c r="E162" s="31">
        <v>0</v>
      </c>
      <c r="F162" s="31">
        <v>0</v>
      </c>
      <c r="G162" s="32">
        <v>0</v>
      </c>
      <c r="H162" s="31">
        <v>0</v>
      </c>
      <c r="I162" s="31">
        <v>0</v>
      </c>
    </row>
    <row r="163" spans="1:10" x14ac:dyDescent="0.25">
      <c r="A163" s="1"/>
      <c r="B163" s="23"/>
      <c r="C163" s="23"/>
      <c r="F163" s="19"/>
      <c r="H163" s="19"/>
      <c r="I163" s="19"/>
    </row>
    <row r="164" spans="1:10" x14ac:dyDescent="0.25">
      <c r="A164" s="30" t="s">
        <v>157</v>
      </c>
      <c r="B164" s="32">
        <v>12197.25</v>
      </c>
      <c r="C164" s="32">
        <v>12000</v>
      </c>
      <c r="D164" s="31">
        <v>12000</v>
      </c>
      <c r="E164" s="31">
        <v>12500</v>
      </c>
      <c r="F164" s="31">
        <v>14900</v>
      </c>
      <c r="G164" s="32">
        <v>14900</v>
      </c>
      <c r="H164" s="31">
        <v>14900</v>
      </c>
      <c r="I164" s="31">
        <v>15300</v>
      </c>
    </row>
    <row r="165" spans="1:10" ht="7.5" customHeight="1" x14ac:dyDescent="0.25">
      <c r="A165" s="1"/>
      <c r="B165" s="23"/>
      <c r="C165" s="23"/>
    </row>
    <row r="166" spans="1:10" x14ac:dyDescent="0.25">
      <c r="A166" s="1" t="s">
        <v>158</v>
      </c>
      <c r="B166" s="23"/>
      <c r="C166" s="23"/>
    </row>
    <row r="167" spans="1:10" x14ac:dyDescent="0.25">
      <c r="A167" s="28" t="s">
        <v>178</v>
      </c>
      <c r="B167" s="29">
        <v>100</v>
      </c>
      <c r="C167" s="29">
        <v>0</v>
      </c>
      <c r="D167" s="17">
        <v>100</v>
      </c>
      <c r="E167" s="17">
        <v>100</v>
      </c>
      <c r="F167" s="18">
        <v>100</v>
      </c>
      <c r="G167" s="49">
        <v>100</v>
      </c>
      <c r="H167" s="18">
        <v>100</v>
      </c>
      <c r="I167" s="18">
        <v>100</v>
      </c>
    </row>
    <row r="168" spans="1:10" x14ac:dyDescent="0.25">
      <c r="A168" s="28" t="s">
        <v>159</v>
      </c>
      <c r="B168" s="29">
        <v>0</v>
      </c>
      <c r="C168" s="29">
        <v>0</v>
      </c>
      <c r="D168" s="17">
        <v>0</v>
      </c>
      <c r="E168" s="17">
        <v>200</v>
      </c>
      <c r="F168" s="17">
        <v>200</v>
      </c>
      <c r="G168" s="49">
        <v>200</v>
      </c>
      <c r="H168" s="17">
        <v>200</v>
      </c>
      <c r="I168" s="17">
        <v>220</v>
      </c>
    </row>
    <row r="169" spans="1:10" x14ac:dyDescent="0.25">
      <c r="A169" s="28" t="s">
        <v>160</v>
      </c>
      <c r="B169" s="29">
        <v>850</v>
      </c>
      <c r="C169" s="29">
        <v>750</v>
      </c>
      <c r="D169" s="17">
        <v>750</v>
      </c>
      <c r="E169" s="17">
        <v>750</v>
      </c>
      <c r="F169" s="17">
        <v>1000</v>
      </c>
      <c r="G169" s="49">
        <v>1000</v>
      </c>
      <c r="H169" s="17">
        <v>1000</v>
      </c>
      <c r="I169" s="17">
        <v>1000</v>
      </c>
    </row>
    <row r="170" spans="1:10" x14ac:dyDescent="0.25">
      <c r="A170" s="28" t="s">
        <v>161</v>
      </c>
      <c r="B170" s="29">
        <v>350</v>
      </c>
      <c r="C170" s="29">
        <v>350</v>
      </c>
      <c r="D170" s="17">
        <v>350</v>
      </c>
      <c r="E170" s="17">
        <v>350</v>
      </c>
      <c r="F170" s="17">
        <v>0</v>
      </c>
      <c r="G170" s="49">
        <v>0</v>
      </c>
      <c r="H170" s="17">
        <v>0</v>
      </c>
      <c r="I170" s="17">
        <v>0</v>
      </c>
    </row>
    <row r="171" spans="1:10" x14ac:dyDescent="0.25">
      <c r="A171" s="47" t="s">
        <v>162</v>
      </c>
      <c r="B171" s="29">
        <v>2500</v>
      </c>
      <c r="C171" s="29">
        <v>2500</v>
      </c>
      <c r="D171" s="17">
        <v>2500</v>
      </c>
      <c r="E171" s="17">
        <v>2500</v>
      </c>
      <c r="F171" s="17">
        <v>5000</v>
      </c>
      <c r="G171" s="49">
        <v>5000</v>
      </c>
      <c r="H171" s="18">
        <v>5000</v>
      </c>
      <c r="I171" s="18">
        <v>5000</v>
      </c>
      <c r="J171" s="1"/>
    </row>
    <row r="172" spans="1:10" s="1" customFormat="1" x14ac:dyDescent="0.25">
      <c r="A172" s="30" t="s">
        <v>163</v>
      </c>
      <c r="B172" s="32">
        <f t="shared" ref="B172:G172" si="16">SUM(B167:B171)</f>
        <v>3800</v>
      </c>
      <c r="C172" s="32">
        <f t="shared" si="16"/>
        <v>3600</v>
      </c>
      <c r="D172" s="31">
        <f t="shared" si="16"/>
        <v>3700</v>
      </c>
      <c r="E172" s="31">
        <f t="shared" si="16"/>
        <v>3900</v>
      </c>
      <c r="F172" s="31">
        <f>SUM(F167:F171)</f>
        <v>6300</v>
      </c>
      <c r="G172" s="32">
        <f t="shared" si="16"/>
        <v>6300</v>
      </c>
      <c r="H172" s="31">
        <f>SUM(H167:H171)</f>
        <v>6300</v>
      </c>
      <c r="I172" s="31">
        <f>SUM(I167:I171)</f>
        <v>6320</v>
      </c>
      <c r="J172" s="39"/>
    </row>
    <row r="173" spans="1:10" x14ac:dyDescent="0.25">
      <c r="B173" s="23"/>
      <c r="C173" s="23"/>
      <c r="F173" s="19"/>
      <c r="H173" s="19"/>
      <c r="I173" s="19"/>
    </row>
    <row r="174" spans="1:10" x14ac:dyDescent="0.25">
      <c r="A174" s="155" t="s">
        <v>165</v>
      </c>
      <c r="B174" s="29">
        <v>13678</v>
      </c>
      <c r="C174" s="29">
        <v>13680</v>
      </c>
      <c r="D174" s="17">
        <v>17391</v>
      </c>
      <c r="E174" s="17">
        <v>17767</v>
      </c>
      <c r="F174" s="38">
        <v>23286</v>
      </c>
      <c r="G174" s="29">
        <v>23286</v>
      </c>
      <c r="H174" s="38">
        <v>23010</v>
      </c>
      <c r="I174" s="38">
        <v>24022</v>
      </c>
      <c r="J174" s="39" t="s">
        <v>0</v>
      </c>
    </row>
    <row r="175" spans="1:10" ht="15" customHeight="1" x14ac:dyDescent="0.25">
      <c r="B175" s="23"/>
      <c r="C175" s="23"/>
      <c r="F175" s="19"/>
      <c r="H175" s="19"/>
      <c r="I175" s="19"/>
    </row>
    <row r="176" spans="1:10" hidden="1" x14ac:dyDescent="0.25">
      <c r="B176" s="23"/>
      <c r="C176" s="23"/>
      <c r="F176" s="19"/>
      <c r="H176" s="19"/>
      <c r="I176" s="19"/>
      <c r="J176" s="39" t="s">
        <v>0</v>
      </c>
    </row>
    <row r="177" spans="1:9" x14ac:dyDescent="0.25">
      <c r="A177" s="24" t="s">
        <v>166</v>
      </c>
      <c r="B177" s="29">
        <v>0</v>
      </c>
      <c r="C177" s="29">
        <v>38.04</v>
      </c>
      <c r="D177" s="17">
        <v>0</v>
      </c>
      <c r="E177" s="17">
        <v>0</v>
      </c>
      <c r="F177" s="31" t="s">
        <v>0</v>
      </c>
      <c r="G177" s="29" t="s">
        <v>0</v>
      </c>
      <c r="H177" s="31" t="s">
        <v>0</v>
      </c>
      <c r="I177" s="31" t="s">
        <v>0</v>
      </c>
    </row>
    <row r="178" spans="1:9" x14ac:dyDescent="0.25">
      <c r="A178" s="28" t="s">
        <v>167</v>
      </c>
      <c r="B178" s="29">
        <v>0</v>
      </c>
      <c r="C178" s="29">
        <v>0</v>
      </c>
      <c r="D178" s="17">
        <v>0</v>
      </c>
      <c r="E178" s="17">
        <v>240</v>
      </c>
      <c r="F178" s="17">
        <v>100</v>
      </c>
      <c r="G178" s="49">
        <v>30</v>
      </c>
      <c r="H178" s="17">
        <v>100</v>
      </c>
      <c r="I178" s="17">
        <v>50</v>
      </c>
    </row>
    <row r="179" spans="1:9" x14ac:dyDescent="0.25">
      <c r="A179" s="28" t="s">
        <v>234</v>
      </c>
      <c r="B179" s="66"/>
      <c r="C179" s="66"/>
      <c r="D179" s="17"/>
      <c r="E179" s="17"/>
      <c r="F179" s="17"/>
      <c r="G179" s="49">
        <v>356.25</v>
      </c>
      <c r="H179" s="17"/>
      <c r="I179" s="17">
        <v>0</v>
      </c>
    </row>
    <row r="180" spans="1:9" x14ac:dyDescent="0.25">
      <c r="A180" s="28" t="s">
        <v>164</v>
      </c>
      <c r="B180" s="66">
        <v>250</v>
      </c>
      <c r="C180" s="66">
        <v>250</v>
      </c>
      <c r="D180" s="17">
        <v>250</v>
      </c>
      <c r="E180" s="28">
        <v>250</v>
      </c>
      <c r="F180" s="18">
        <v>200</v>
      </c>
      <c r="G180" s="49">
        <v>200</v>
      </c>
      <c r="H180" s="18">
        <v>200</v>
      </c>
      <c r="I180" s="18">
        <v>200</v>
      </c>
    </row>
    <row r="181" spans="1:9" x14ac:dyDescent="0.25">
      <c r="A181" s="2" t="s">
        <v>179</v>
      </c>
      <c r="B181" s="36"/>
      <c r="C181" s="36"/>
      <c r="D181" s="37"/>
      <c r="E181" s="2"/>
      <c r="F181" s="37">
        <v>0</v>
      </c>
      <c r="G181" s="145">
        <v>0</v>
      </c>
      <c r="H181" s="37">
        <v>0</v>
      </c>
      <c r="I181" s="37">
        <v>0</v>
      </c>
    </row>
    <row r="182" spans="1:9" x14ac:dyDescent="0.25">
      <c r="A182" s="28" t="s">
        <v>235</v>
      </c>
      <c r="B182" s="66">
        <v>150</v>
      </c>
      <c r="C182" s="66">
        <v>150</v>
      </c>
      <c r="D182" s="17">
        <v>150</v>
      </c>
      <c r="E182" s="17">
        <v>150</v>
      </c>
      <c r="F182" s="18">
        <v>150</v>
      </c>
      <c r="G182" s="49">
        <v>150</v>
      </c>
      <c r="H182" s="18">
        <v>150</v>
      </c>
      <c r="I182" s="18">
        <v>150</v>
      </c>
    </row>
    <row r="183" spans="1:9" x14ac:dyDescent="0.25">
      <c r="A183" s="28" t="s">
        <v>17</v>
      </c>
      <c r="B183" s="29"/>
      <c r="C183" s="29"/>
      <c r="D183" s="17"/>
      <c r="E183" s="17"/>
      <c r="F183" s="17">
        <v>0</v>
      </c>
      <c r="G183" s="49">
        <v>15</v>
      </c>
      <c r="H183" s="17">
        <v>0</v>
      </c>
      <c r="I183" s="17">
        <v>0</v>
      </c>
    </row>
    <row r="184" spans="1:9" x14ac:dyDescent="0.25">
      <c r="A184" s="28" t="s">
        <v>172</v>
      </c>
      <c r="B184" s="29"/>
      <c r="C184" s="29"/>
      <c r="D184" s="17"/>
      <c r="E184" s="17"/>
      <c r="F184" s="18">
        <v>5592</v>
      </c>
      <c r="G184" s="49">
        <v>5592</v>
      </c>
      <c r="H184" s="18">
        <v>3600</v>
      </c>
      <c r="I184" s="18">
        <v>3600</v>
      </c>
    </row>
    <row r="185" spans="1:9" x14ac:dyDescent="0.25">
      <c r="A185" s="30" t="s">
        <v>173</v>
      </c>
      <c r="B185" s="29">
        <v>0</v>
      </c>
      <c r="C185" s="29">
        <v>0</v>
      </c>
      <c r="D185" s="17">
        <v>0</v>
      </c>
      <c r="E185" s="17">
        <v>240</v>
      </c>
      <c r="F185" s="31">
        <f>SUM(F178:F184)</f>
        <v>6042</v>
      </c>
      <c r="G185" s="32">
        <f t="shared" ref="G185:I185" si="17">SUM(G178:G184)</f>
        <v>6343.25</v>
      </c>
      <c r="H185" s="31">
        <f t="shared" ref="H185" si="18">SUM(H178:H184)</f>
        <v>4050</v>
      </c>
      <c r="I185" s="31">
        <f t="shared" si="17"/>
        <v>4000</v>
      </c>
    </row>
    <row r="186" spans="1:9" x14ac:dyDescent="0.25">
      <c r="B186" s="23"/>
      <c r="C186" s="23"/>
      <c r="F186" s="19"/>
      <c r="H186" s="19"/>
      <c r="I186" s="19"/>
    </row>
    <row r="187" spans="1:9" x14ac:dyDescent="0.25">
      <c r="A187" s="30" t="s">
        <v>168</v>
      </c>
      <c r="B187" s="32" t="e">
        <f>B31+B67+B91+B104+B116+B122+B128+B136+B156+B158+B160+B162+B164+B172+#REF!+B174+#REF!+B177+B185</f>
        <v>#REF!</v>
      </c>
      <c r="C187" s="32" t="e">
        <f>C31+C67+C91+C104+C116+C122+C128+C136+C156+C158+C160+C162+C164+C172+#REF!+C174+#REF!+C177+C185</f>
        <v>#REF!</v>
      </c>
      <c r="D187" s="31" t="e">
        <f>D31+D67+D91+D104+D116+D122+D128+D136+D156+D158+D160+D162+D164+D172+#REF!+D174+#REF!+D177+D185</f>
        <v>#REF!</v>
      </c>
      <c r="E187" s="31" t="e">
        <f>E31+E67+E91+E104+E116+E122+E128+E136+E156+E158+E160+E162+E164+E172+#REF!+E174+#REF!+E177+E185</f>
        <v>#REF!</v>
      </c>
      <c r="F187" s="31">
        <f>F31+F67+F91+F104+F116+F122+F128+F136+F156+F158+F160+F162+F164+F172+F174+F185</f>
        <v>500502</v>
      </c>
      <c r="G187" s="32">
        <f>G31+G67+G91+G104+G116+G122+G128+G136+G156+G158+G160+G162+G164+G172+G174+G185</f>
        <v>509018.0199999999</v>
      </c>
      <c r="H187" s="31">
        <f>H31+H67+H91+H104+H116+H122+H128+H136+H156+H158+H160+H162+H164+H172+H174+H185</f>
        <v>507489.64</v>
      </c>
      <c r="I187" s="31">
        <f>I31+I67+I91+I104+I116+I122+I128+I136+I156+I158+I160+I162+I164+I172+I174+I185</f>
        <v>500758</v>
      </c>
    </row>
    <row r="188" spans="1:9" x14ac:dyDescent="0.25">
      <c r="A188" s="30" t="s">
        <v>169</v>
      </c>
      <c r="B188" s="32">
        <f>'[1]Hwy Fund'!B66</f>
        <v>484636.91000000003</v>
      </c>
      <c r="C188" s="32">
        <f>'[1]Hwy Fund'!C66</f>
        <v>659474.99</v>
      </c>
      <c r="D188" s="30">
        <f>'[1]Hwy Fund'!D54</f>
        <v>487476</v>
      </c>
      <c r="E188" s="31">
        <f>'[1]Hwy Fund'!G54</f>
        <v>495390</v>
      </c>
      <c r="F188" s="31">
        <v>563232</v>
      </c>
      <c r="G188" s="26">
        <v>607936.17000000004</v>
      </c>
      <c r="H188" s="31">
        <v>560535</v>
      </c>
      <c r="I188" s="31">
        <v>583955</v>
      </c>
    </row>
    <row r="189" spans="1:9" x14ac:dyDescent="0.25">
      <c r="A189" s="30" t="s">
        <v>170</v>
      </c>
      <c r="B189" s="32" t="e">
        <f>SUM(B187:B188)</f>
        <v>#REF!</v>
      </c>
      <c r="C189" s="32" t="e">
        <f>SUM(C187:C188)</f>
        <v>#REF!</v>
      </c>
      <c r="D189" s="30" t="e">
        <f>SUM(D187:D188)</f>
        <v>#REF!</v>
      </c>
      <c r="E189" s="30" t="e">
        <f>E187+E188</f>
        <v>#REF!</v>
      </c>
      <c r="F189" s="20">
        <f t="shared" ref="F189" si="19">SUM(F187:F188)</f>
        <v>1063734</v>
      </c>
      <c r="G189" s="32">
        <f t="shared" ref="G189:I189" si="20">SUM(G187:G188)</f>
        <v>1116954.19</v>
      </c>
      <c r="H189" s="20">
        <f t="shared" ref="H189" si="21">SUM(H187:H188)</f>
        <v>1068024.6400000001</v>
      </c>
      <c r="I189" s="20">
        <f t="shared" si="20"/>
        <v>1084713</v>
      </c>
    </row>
    <row r="190" spans="1:9" x14ac:dyDescent="0.25">
      <c r="A190" s="30"/>
      <c r="B190" s="32"/>
      <c r="C190" s="32"/>
      <c r="D190" s="30"/>
      <c r="E190" s="30"/>
      <c r="F190" s="20"/>
      <c r="G190" s="32"/>
      <c r="H190" s="20"/>
      <c r="I190" s="20"/>
    </row>
    <row r="191" spans="1:9" x14ac:dyDescent="0.25">
      <c r="A191" s="30" t="s">
        <v>0</v>
      </c>
      <c r="B191" s="32"/>
      <c r="C191" s="32"/>
      <c r="D191" s="30"/>
      <c r="E191" s="31"/>
      <c r="F191" s="31" t="s">
        <v>0</v>
      </c>
      <c r="G191" s="32" t="s">
        <v>0</v>
      </c>
      <c r="H191" s="31" t="s">
        <v>0</v>
      </c>
      <c r="I191" s="31" t="s">
        <v>0</v>
      </c>
    </row>
    <row r="192" spans="1:9" x14ac:dyDescent="0.25">
      <c r="A192" s="30"/>
      <c r="B192" s="32"/>
      <c r="C192" s="32"/>
      <c r="D192" s="30"/>
      <c r="E192" s="17"/>
      <c r="F192" s="17" t="s">
        <v>0</v>
      </c>
      <c r="G192" s="29" t="s">
        <v>0</v>
      </c>
      <c r="H192" s="17" t="s">
        <v>0</v>
      </c>
      <c r="I192" s="17" t="s">
        <v>0</v>
      </c>
    </row>
    <row r="193" spans="1:9" x14ac:dyDescent="0.25">
      <c r="A193" s="30"/>
      <c r="B193" s="32"/>
      <c r="C193" s="32"/>
      <c r="D193" s="30"/>
      <c r="E193" s="17"/>
      <c r="F193" s="63"/>
      <c r="G193" s="29"/>
      <c r="H193" s="63"/>
      <c r="I193" s="63"/>
    </row>
    <row r="194" spans="1:9" x14ac:dyDescent="0.25">
      <c r="A194" s="28" t="s">
        <v>0</v>
      </c>
      <c r="B194" s="66"/>
      <c r="C194" s="66"/>
      <c r="D194" s="28"/>
      <c r="E194" s="28"/>
      <c r="F194" s="63"/>
      <c r="G194" s="66"/>
      <c r="H194" s="63" t="s">
        <v>0</v>
      </c>
      <c r="I194" s="63" t="s">
        <v>0</v>
      </c>
    </row>
  </sheetData>
  <printOptions gridLines="1"/>
  <pageMargins left="0.7" right="0.7" top="0.75" bottom="0.75" header="0.3" footer="0.3"/>
  <pageSetup scale="61" orientation="portrait" horizontalDpi="0" verticalDpi="0" r:id="rId1"/>
  <headerFooter>
    <oddHeader>&amp;CGeneral Fund
FY 2023</oddHeader>
  </headerFooter>
  <rowBreaks count="2" manualBreakCount="2">
    <brk id="69" max="16383" man="1"/>
    <brk id="1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zoomScaleNormal="100" workbookViewId="0">
      <selection activeCell="B2" sqref="B2"/>
    </sheetView>
  </sheetViews>
  <sheetFormatPr defaultRowHeight="12.75" x14ac:dyDescent="0.2"/>
  <cols>
    <col min="1" max="1" width="42.28515625" style="74" customWidth="1"/>
    <col min="2" max="2" width="13.28515625" style="74" customWidth="1"/>
    <col min="3" max="3" width="10.42578125" style="74" customWidth="1"/>
    <col min="4" max="4" width="10.5703125" style="74" customWidth="1"/>
    <col min="5" max="5" width="10.42578125" style="74" customWidth="1"/>
    <col min="6" max="9" width="10" style="74" customWidth="1"/>
    <col min="10" max="10" width="9.140625" style="74" customWidth="1"/>
    <col min="11" max="11" width="10" style="74" customWidth="1"/>
    <col min="12" max="12" width="9.85546875" style="74" customWidth="1"/>
    <col min="13" max="255" width="9.140625" style="74"/>
    <col min="256" max="256" width="42.28515625" style="74" customWidth="1"/>
    <col min="257" max="257" width="13.28515625" style="74" customWidth="1"/>
    <col min="258" max="259" width="10.42578125" style="74" customWidth="1"/>
    <col min="260" max="260" width="10.5703125" style="74" customWidth="1"/>
    <col min="261" max="261" width="10.42578125" style="74" customWidth="1"/>
    <col min="262" max="264" width="10" style="74" customWidth="1"/>
    <col min="265" max="265" width="12.28515625" style="74" customWidth="1"/>
    <col min="266" max="266" width="9.140625" style="74" customWidth="1"/>
    <col min="267" max="267" width="10" style="74" customWidth="1"/>
    <col min="268" max="268" width="9.85546875" style="74" customWidth="1"/>
    <col min="269" max="511" width="9.140625" style="74"/>
    <col min="512" max="512" width="42.28515625" style="74" customWidth="1"/>
    <col min="513" max="513" width="13.28515625" style="74" customWidth="1"/>
    <col min="514" max="515" width="10.42578125" style="74" customWidth="1"/>
    <col min="516" max="516" width="10.5703125" style="74" customWidth="1"/>
    <col min="517" max="517" width="10.42578125" style="74" customWidth="1"/>
    <col min="518" max="520" width="10" style="74" customWidth="1"/>
    <col min="521" max="521" width="12.28515625" style="74" customWidth="1"/>
    <col min="522" max="522" width="9.140625" style="74" customWidth="1"/>
    <col min="523" max="523" width="10" style="74" customWidth="1"/>
    <col min="524" max="524" width="9.85546875" style="74" customWidth="1"/>
    <col min="525" max="767" width="9.140625" style="74"/>
    <col min="768" max="768" width="42.28515625" style="74" customWidth="1"/>
    <col min="769" max="769" width="13.28515625" style="74" customWidth="1"/>
    <col min="770" max="771" width="10.42578125" style="74" customWidth="1"/>
    <col min="772" max="772" width="10.5703125" style="74" customWidth="1"/>
    <col min="773" max="773" width="10.42578125" style="74" customWidth="1"/>
    <col min="774" max="776" width="10" style="74" customWidth="1"/>
    <col min="777" max="777" width="12.28515625" style="74" customWidth="1"/>
    <col min="778" max="778" width="9.140625" style="74" customWidth="1"/>
    <col min="779" max="779" width="10" style="74" customWidth="1"/>
    <col min="780" max="780" width="9.85546875" style="74" customWidth="1"/>
    <col min="781" max="1023" width="9.140625" style="74"/>
    <col min="1024" max="1024" width="42.28515625" style="74" customWidth="1"/>
    <col min="1025" max="1025" width="13.28515625" style="74" customWidth="1"/>
    <col min="1026" max="1027" width="10.42578125" style="74" customWidth="1"/>
    <col min="1028" max="1028" width="10.5703125" style="74" customWidth="1"/>
    <col min="1029" max="1029" width="10.42578125" style="74" customWidth="1"/>
    <col min="1030" max="1032" width="10" style="74" customWidth="1"/>
    <col min="1033" max="1033" width="12.28515625" style="74" customWidth="1"/>
    <col min="1034" max="1034" width="9.140625" style="74" customWidth="1"/>
    <col min="1035" max="1035" width="10" style="74" customWidth="1"/>
    <col min="1036" max="1036" width="9.85546875" style="74" customWidth="1"/>
    <col min="1037" max="1279" width="9.140625" style="74"/>
    <col min="1280" max="1280" width="42.28515625" style="74" customWidth="1"/>
    <col min="1281" max="1281" width="13.28515625" style="74" customWidth="1"/>
    <col min="1282" max="1283" width="10.42578125" style="74" customWidth="1"/>
    <col min="1284" max="1284" width="10.5703125" style="74" customWidth="1"/>
    <col min="1285" max="1285" width="10.42578125" style="74" customWidth="1"/>
    <col min="1286" max="1288" width="10" style="74" customWidth="1"/>
    <col min="1289" max="1289" width="12.28515625" style="74" customWidth="1"/>
    <col min="1290" max="1290" width="9.140625" style="74" customWidth="1"/>
    <col min="1291" max="1291" width="10" style="74" customWidth="1"/>
    <col min="1292" max="1292" width="9.85546875" style="74" customWidth="1"/>
    <col min="1293" max="1535" width="9.140625" style="74"/>
    <col min="1536" max="1536" width="42.28515625" style="74" customWidth="1"/>
    <col min="1537" max="1537" width="13.28515625" style="74" customWidth="1"/>
    <col min="1538" max="1539" width="10.42578125" style="74" customWidth="1"/>
    <col min="1540" max="1540" width="10.5703125" style="74" customWidth="1"/>
    <col min="1541" max="1541" width="10.42578125" style="74" customWidth="1"/>
    <col min="1542" max="1544" width="10" style="74" customWidth="1"/>
    <col min="1545" max="1545" width="12.28515625" style="74" customWidth="1"/>
    <col min="1546" max="1546" width="9.140625" style="74" customWidth="1"/>
    <col min="1547" max="1547" width="10" style="74" customWidth="1"/>
    <col min="1548" max="1548" width="9.85546875" style="74" customWidth="1"/>
    <col min="1549" max="1791" width="9.140625" style="74"/>
    <col min="1792" max="1792" width="42.28515625" style="74" customWidth="1"/>
    <col min="1793" max="1793" width="13.28515625" style="74" customWidth="1"/>
    <col min="1794" max="1795" width="10.42578125" style="74" customWidth="1"/>
    <col min="1796" max="1796" width="10.5703125" style="74" customWidth="1"/>
    <col min="1797" max="1797" width="10.42578125" style="74" customWidth="1"/>
    <col min="1798" max="1800" width="10" style="74" customWidth="1"/>
    <col min="1801" max="1801" width="12.28515625" style="74" customWidth="1"/>
    <col min="1802" max="1802" width="9.140625" style="74" customWidth="1"/>
    <col min="1803" max="1803" width="10" style="74" customWidth="1"/>
    <col min="1804" max="1804" width="9.85546875" style="74" customWidth="1"/>
    <col min="1805" max="2047" width="9.140625" style="74"/>
    <col min="2048" max="2048" width="42.28515625" style="74" customWidth="1"/>
    <col min="2049" max="2049" width="13.28515625" style="74" customWidth="1"/>
    <col min="2050" max="2051" width="10.42578125" style="74" customWidth="1"/>
    <col min="2052" max="2052" width="10.5703125" style="74" customWidth="1"/>
    <col min="2053" max="2053" width="10.42578125" style="74" customWidth="1"/>
    <col min="2054" max="2056" width="10" style="74" customWidth="1"/>
    <col min="2057" max="2057" width="12.28515625" style="74" customWidth="1"/>
    <col min="2058" max="2058" width="9.140625" style="74" customWidth="1"/>
    <col min="2059" max="2059" width="10" style="74" customWidth="1"/>
    <col min="2060" max="2060" width="9.85546875" style="74" customWidth="1"/>
    <col min="2061" max="2303" width="9.140625" style="74"/>
    <col min="2304" max="2304" width="42.28515625" style="74" customWidth="1"/>
    <col min="2305" max="2305" width="13.28515625" style="74" customWidth="1"/>
    <col min="2306" max="2307" width="10.42578125" style="74" customWidth="1"/>
    <col min="2308" max="2308" width="10.5703125" style="74" customWidth="1"/>
    <col min="2309" max="2309" width="10.42578125" style="74" customWidth="1"/>
    <col min="2310" max="2312" width="10" style="74" customWidth="1"/>
    <col min="2313" max="2313" width="12.28515625" style="74" customWidth="1"/>
    <col min="2314" max="2314" width="9.140625" style="74" customWidth="1"/>
    <col min="2315" max="2315" width="10" style="74" customWidth="1"/>
    <col min="2316" max="2316" width="9.85546875" style="74" customWidth="1"/>
    <col min="2317" max="2559" width="9.140625" style="74"/>
    <col min="2560" max="2560" width="42.28515625" style="74" customWidth="1"/>
    <col min="2561" max="2561" width="13.28515625" style="74" customWidth="1"/>
    <col min="2562" max="2563" width="10.42578125" style="74" customWidth="1"/>
    <col min="2564" max="2564" width="10.5703125" style="74" customWidth="1"/>
    <col min="2565" max="2565" width="10.42578125" style="74" customWidth="1"/>
    <col min="2566" max="2568" width="10" style="74" customWidth="1"/>
    <col min="2569" max="2569" width="12.28515625" style="74" customWidth="1"/>
    <col min="2570" max="2570" width="9.140625" style="74" customWidth="1"/>
    <col min="2571" max="2571" width="10" style="74" customWidth="1"/>
    <col min="2572" max="2572" width="9.85546875" style="74" customWidth="1"/>
    <col min="2573" max="2815" width="9.140625" style="74"/>
    <col min="2816" max="2816" width="42.28515625" style="74" customWidth="1"/>
    <col min="2817" max="2817" width="13.28515625" style="74" customWidth="1"/>
    <col min="2818" max="2819" width="10.42578125" style="74" customWidth="1"/>
    <col min="2820" max="2820" width="10.5703125" style="74" customWidth="1"/>
    <col min="2821" max="2821" width="10.42578125" style="74" customWidth="1"/>
    <col min="2822" max="2824" width="10" style="74" customWidth="1"/>
    <col min="2825" max="2825" width="12.28515625" style="74" customWidth="1"/>
    <col min="2826" max="2826" width="9.140625" style="74" customWidth="1"/>
    <col min="2827" max="2827" width="10" style="74" customWidth="1"/>
    <col min="2828" max="2828" width="9.85546875" style="74" customWidth="1"/>
    <col min="2829" max="3071" width="9.140625" style="74"/>
    <col min="3072" max="3072" width="42.28515625" style="74" customWidth="1"/>
    <col min="3073" max="3073" width="13.28515625" style="74" customWidth="1"/>
    <col min="3074" max="3075" width="10.42578125" style="74" customWidth="1"/>
    <col min="3076" max="3076" width="10.5703125" style="74" customWidth="1"/>
    <col min="3077" max="3077" width="10.42578125" style="74" customWidth="1"/>
    <col min="3078" max="3080" width="10" style="74" customWidth="1"/>
    <col min="3081" max="3081" width="12.28515625" style="74" customWidth="1"/>
    <col min="3082" max="3082" width="9.140625" style="74" customWidth="1"/>
    <col min="3083" max="3083" width="10" style="74" customWidth="1"/>
    <col min="3084" max="3084" width="9.85546875" style="74" customWidth="1"/>
    <col min="3085" max="3327" width="9.140625" style="74"/>
    <col min="3328" max="3328" width="42.28515625" style="74" customWidth="1"/>
    <col min="3329" max="3329" width="13.28515625" style="74" customWidth="1"/>
    <col min="3330" max="3331" width="10.42578125" style="74" customWidth="1"/>
    <col min="3332" max="3332" width="10.5703125" style="74" customWidth="1"/>
    <col min="3333" max="3333" width="10.42578125" style="74" customWidth="1"/>
    <col min="3334" max="3336" width="10" style="74" customWidth="1"/>
    <col min="3337" max="3337" width="12.28515625" style="74" customWidth="1"/>
    <col min="3338" max="3338" width="9.140625" style="74" customWidth="1"/>
    <col min="3339" max="3339" width="10" style="74" customWidth="1"/>
    <col min="3340" max="3340" width="9.85546875" style="74" customWidth="1"/>
    <col min="3341" max="3583" width="9.140625" style="74"/>
    <col min="3584" max="3584" width="42.28515625" style="74" customWidth="1"/>
    <col min="3585" max="3585" width="13.28515625" style="74" customWidth="1"/>
    <col min="3586" max="3587" width="10.42578125" style="74" customWidth="1"/>
    <col min="3588" max="3588" width="10.5703125" style="74" customWidth="1"/>
    <col min="3589" max="3589" width="10.42578125" style="74" customWidth="1"/>
    <col min="3590" max="3592" width="10" style="74" customWidth="1"/>
    <col min="3593" max="3593" width="12.28515625" style="74" customWidth="1"/>
    <col min="3594" max="3594" width="9.140625" style="74" customWidth="1"/>
    <col min="3595" max="3595" width="10" style="74" customWidth="1"/>
    <col min="3596" max="3596" width="9.85546875" style="74" customWidth="1"/>
    <col min="3597" max="3839" width="9.140625" style="74"/>
    <col min="3840" max="3840" width="42.28515625" style="74" customWidth="1"/>
    <col min="3841" max="3841" width="13.28515625" style="74" customWidth="1"/>
    <col min="3842" max="3843" width="10.42578125" style="74" customWidth="1"/>
    <col min="3844" max="3844" width="10.5703125" style="74" customWidth="1"/>
    <col min="3845" max="3845" width="10.42578125" style="74" customWidth="1"/>
    <col min="3846" max="3848" width="10" style="74" customWidth="1"/>
    <col min="3849" max="3849" width="12.28515625" style="74" customWidth="1"/>
    <col min="3850" max="3850" width="9.140625" style="74" customWidth="1"/>
    <col min="3851" max="3851" width="10" style="74" customWidth="1"/>
    <col min="3852" max="3852" width="9.85546875" style="74" customWidth="1"/>
    <col min="3853" max="4095" width="9.140625" style="74"/>
    <col min="4096" max="4096" width="42.28515625" style="74" customWidth="1"/>
    <col min="4097" max="4097" width="13.28515625" style="74" customWidth="1"/>
    <col min="4098" max="4099" width="10.42578125" style="74" customWidth="1"/>
    <col min="4100" max="4100" width="10.5703125" style="74" customWidth="1"/>
    <col min="4101" max="4101" width="10.42578125" style="74" customWidth="1"/>
    <col min="4102" max="4104" width="10" style="74" customWidth="1"/>
    <col min="4105" max="4105" width="12.28515625" style="74" customWidth="1"/>
    <col min="4106" max="4106" width="9.140625" style="74" customWidth="1"/>
    <col min="4107" max="4107" width="10" style="74" customWidth="1"/>
    <col min="4108" max="4108" width="9.85546875" style="74" customWidth="1"/>
    <col min="4109" max="4351" width="9.140625" style="74"/>
    <col min="4352" max="4352" width="42.28515625" style="74" customWidth="1"/>
    <col min="4353" max="4353" width="13.28515625" style="74" customWidth="1"/>
    <col min="4354" max="4355" width="10.42578125" style="74" customWidth="1"/>
    <col min="4356" max="4356" width="10.5703125" style="74" customWidth="1"/>
    <col min="4357" max="4357" width="10.42578125" style="74" customWidth="1"/>
    <col min="4358" max="4360" width="10" style="74" customWidth="1"/>
    <col min="4361" max="4361" width="12.28515625" style="74" customWidth="1"/>
    <col min="4362" max="4362" width="9.140625" style="74" customWidth="1"/>
    <col min="4363" max="4363" width="10" style="74" customWidth="1"/>
    <col min="4364" max="4364" width="9.85546875" style="74" customWidth="1"/>
    <col min="4365" max="4607" width="9.140625" style="74"/>
    <col min="4608" max="4608" width="42.28515625" style="74" customWidth="1"/>
    <col min="4609" max="4609" width="13.28515625" style="74" customWidth="1"/>
    <col min="4610" max="4611" width="10.42578125" style="74" customWidth="1"/>
    <col min="4612" max="4612" width="10.5703125" style="74" customWidth="1"/>
    <col min="4613" max="4613" width="10.42578125" style="74" customWidth="1"/>
    <col min="4614" max="4616" width="10" style="74" customWidth="1"/>
    <col min="4617" max="4617" width="12.28515625" style="74" customWidth="1"/>
    <col min="4618" max="4618" width="9.140625" style="74" customWidth="1"/>
    <col min="4619" max="4619" width="10" style="74" customWidth="1"/>
    <col min="4620" max="4620" width="9.85546875" style="74" customWidth="1"/>
    <col min="4621" max="4863" width="9.140625" style="74"/>
    <col min="4864" max="4864" width="42.28515625" style="74" customWidth="1"/>
    <col min="4865" max="4865" width="13.28515625" style="74" customWidth="1"/>
    <col min="4866" max="4867" width="10.42578125" style="74" customWidth="1"/>
    <col min="4868" max="4868" width="10.5703125" style="74" customWidth="1"/>
    <col min="4869" max="4869" width="10.42578125" style="74" customWidth="1"/>
    <col min="4870" max="4872" width="10" style="74" customWidth="1"/>
    <col min="4873" max="4873" width="12.28515625" style="74" customWidth="1"/>
    <col min="4874" max="4874" width="9.140625" style="74" customWidth="1"/>
    <col min="4875" max="4875" width="10" style="74" customWidth="1"/>
    <col min="4876" max="4876" width="9.85546875" style="74" customWidth="1"/>
    <col min="4877" max="5119" width="9.140625" style="74"/>
    <col min="5120" max="5120" width="42.28515625" style="74" customWidth="1"/>
    <col min="5121" max="5121" width="13.28515625" style="74" customWidth="1"/>
    <col min="5122" max="5123" width="10.42578125" style="74" customWidth="1"/>
    <col min="5124" max="5124" width="10.5703125" style="74" customWidth="1"/>
    <col min="5125" max="5125" width="10.42578125" style="74" customWidth="1"/>
    <col min="5126" max="5128" width="10" style="74" customWidth="1"/>
    <col min="5129" max="5129" width="12.28515625" style="74" customWidth="1"/>
    <col min="5130" max="5130" width="9.140625" style="74" customWidth="1"/>
    <col min="5131" max="5131" width="10" style="74" customWidth="1"/>
    <col min="5132" max="5132" width="9.85546875" style="74" customWidth="1"/>
    <col min="5133" max="5375" width="9.140625" style="74"/>
    <col min="5376" max="5376" width="42.28515625" style="74" customWidth="1"/>
    <col min="5377" max="5377" width="13.28515625" style="74" customWidth="1"/>
    <col min="5378" max="5379" width="10.42578125" style="74" customWidth="1"/>
    <col min="5380" max="5380" width="10.5703125" style="74" customWidth="1"/>
    <col min="5381" max="5381" width="10.42578125" style="74" customWidth="1"/>
    <col min="5382" max="5384" width="10" style="74" customWidth="1"/>
    <col min="5385" max="5385" width="12.28515625" style="74" customWidth="1"/>
    <col min="5386" max="5386" width="9.140625" style="74" customWidth="1"/>
    <col min="5387" max="5387" width="10" style="74" customWidth="1"/>
    <col min="5388" max="5388" width="9.85546875" style="74" customWidth="1"/>
    <col min="5389" max="5631" width="9.140625" style="74"/>
    <col min="5632" max="5632" width="42.28515625" style="74" customWidth="1"/>
    <col min="5633" max="5633" width="13.28515625" style="74" customWidth="1"/>
    <col min="5634" max="5635" width="10.42578125" style="74" customWidth="1"/>
    <col min="5636" max="5636" width="10.5703125" style="74" customWidth="1"/>
    <col min="5637" max="5637" width="10.42578125" style="74" customWidth="1"/>
    <col min="5638" max="5640" width="10" style="74" customWidth="1"/>
    <col min="5641" max="5641" width="12.28515625" style="74" customWidth="1"/>
    <col min="5642" max="5642" width="9.140625" style="74" customWidth="1"/>
    <col min="5643" max="5643" width="10" style="74" customWidth="1"/>
    <col min="5644" max="5644" width="9.85546875" style="74" customWidth="1"/>
    <col min="5645" max="5887" width="9.140625" style="74"/>
    <col min="5888" max="5888" width="42.28515625" style="74" customWidth="1"/>
    <col min="5889" max="5889" width="13.28515625" style="74" customWidth="1"/>
    <col min="5890" max="5891" width="10.42578125" style="74" customWidth="1"/>
    <col min="5892" max="5892" width="10.5703125" style="74" customWidth="1"/>
    <col min="5893" max="5893" width="10.42578125" style="74" customWidth="1"/>
    <col min="5894" max="5896" width="10" style="74" customWidth="1"/>
    <col min="5897" max="5897" width="12.28515625" style="74" customWidth="1"/>
    <col min="5898" max="5898" width="9.140625" style="74" customWidth="1"/>
    <col min="5899" max="5899" width="10" style="74" customWidth="1"/>
    <col min="5900" max="5900" width="9.85546875" style="74" customWidth="1"/>
    <col min="5901" max="6143" width="9.140625" style="74"/>
    <col min="6144" max="6144" width="42.28515625" style="74" customWidth="1"/>
    <col min="6145" max="6145" width="13.28515625" style="74" customWidth="1"/>
    <col min="6146" max="6147" width="10.42578125" style="74" customWidth="1"/>
    <col min="6148" max="6148" width="10.5703125" style="74" customWidth="1"/>
    <col min="6149" max="6149" width="10.42578125" style="74" customWidth="1"/>
    <col min="6150" max="6152" width="10" style="74" customWidth="1"/>
    <col min="6153" max="6153" width="12.28515625" style="74" customWidth="1"/>
    <col min="6154" max="6154" width="9.140625" style="74" customWidth="1"/>
    <col min="6155" max="6155" width="10" style="74" customWidth="1"/>
    <col min="6156" max="6156" width="9.85546875" style="74" customWidth="1"/>
    <col min="6157" max="6399" width="9.140625" style="74"/>
    <col min="6400" max="6400" width="42.28515625" style="74" customWidth="1"/>
    <col min="6401" max="6401" width="13.28515625" style="74" customWidth="1"/>
    <col min="6402" max="6403" width="10.42578125" style="74" customWidth="1"/>
    <col min="6404" max="6404" width="10.5703125" style="74" customWidth="1"/>
    <col min="6405" max="6405" width="10.42578125" style="74" customWidth="1"/>
    <col min="6406" max="6408" width="10" style="74" customWidth="1"/>
    <col min="6409" max="6409" width="12.28515625" style="74" customWidth="1"/>
    <col min="6410" max="6410" width="9.140625" style="74" customWidth="1"/>
    <col min="6411" max="6411" width="10" style="74" customWidth="1"/>
    <col min="6412" max="6412" width="9.85546875" style="74" customWidth="1"/>
    <col min="6413" max="6655" width="9.140625" style="74"/>
    <col min="6656" max="6656" width="42.28515625" style="74" customWidth="1"/>
    <col min="6657" max="6657" width="13.28515625" style="74" customWidth="1"/>
    <col min="6658" max="6659" width="10.42578125" style="74" customWidth="1"/>
    <col min="6660" max="6660" width="10.5703125" style="74" customWidth="1"/>
    <col min="6661" max="6661" width="10.42578125" style="74" customWidth="1"/>
    <col min="6662" max="6664" width="10" style="74" customWidth="1"/>
    <col min="6665" max="6665" width="12.28515625" style="74" customWidth="1"/>
    <col min="6666" max="6666" width="9.140625" style="74" customWidth="1"/>
    <col min="6667" max="6667" width="10" style="74" customWidth="1"/>
    <col min="6668" max="6668" width="9.85546875" style="74" customWidth="1"/>
    <col min="6669" max="6911" width="9.140625" style="74"/>
    <col min="6912" max="6912" width="42.28515625" style="74" customWidth="1"/>
    <col min="6913" max="6913" width="13.28515625" style="74" customWidth="1"/>
    <col min="6914" max="6915" width="10.42578125" style="74" customWidth="1"/>
    <col min="6916" max="6916" width="10.5703125" style="74" customWidth="1"/>
    <col min="6917" max="6917" width="10.42578125" style="74" customWidth="1"/>
    <col min="6918" max="6920" width="10" style="74" customWidth="1"/>
    <col min="6921" max="6921" width="12.28515625" style="74" customWidth="1"/>
    <col min="6922" max="6922" width="9.140625" style="74" customWidth="1"/>
    <col min="6923" max="6923" width="10" style="74" customWidth="1"/>
    <col min="6924" max="6924" width="9.85546875" style="74" customWidth="1"/>
    <col min="6925" max="7167" width="9.140625" style="74"/>
    <col min="7168" max="7168" width="42.28515625" style="74" customWidth="1"/>
    <col min="7169" max="7169" width="13.28515625" style="74" customWidth="1"/>
    <col min="7170" max="7171" width="10.42578125" style="74" customWidth="1"/>
    <col min="7172" max="7172" width="10.5703125" style="74" customWidth="1"/>
    <col min="7173" max="7173" width="10.42578125" style="74" customWidth="1"/>
    <col min="7174" max="7176" width="10" style="74" customWidth="1"/>
    <col min="7177" max="7177" width="12.28515625" style="74" customWidth="1"/>
    <col min="7178" max="7178" width="9.140625" style="74" customWidth="1"/>
    <col min="7179" max="7179" width="10" style="74" customWidth="1"/>
    <col min="7180" max="7180" width="9.85546875" style="74" customWidth="1"/>
    <col min="7181" max="7423" width="9.140625" style="74"/>
    <col min="7424" max="7424" width="42.28515625" style="74" customWidth="1"/>
    <col min="7425" max="7425" width="13.28515625" style="74" customWidth="1"/>
    <col min="7426" max="7427" width="10.42578125" style="74" customWidth="1"/>
    <col min="7428" max="7428" width="10.5703125" style="74" customWidth="1"/>
    <col min="7429" max="7429" width="10.42578125" style="74" customWidth="1"/>
    <col min="7430" max="7432" width="10" style="74" customWidth="1"/>
    <col min="7433" max="7433" width="12.28515625" style="74" customWidth="1"/>
    <col min="7434" max="7434" width="9.140625" style="74" customWidth="1"/>
    <col min="7435" max="7435" width="10" style="74" customWidth="1"/>
    <col min="7436" max="7436" width="9.85546875" style="74" customWidth="1"/>
    <col min="7437" max="7679" width="9.140625" style="74"/>
    <col min="7680" max="7680" width="42.28515625" style="74" customWidth="1"/>
    <col min="7681" max="7681" width="13.28515625" style="74" customWidth="1"/>
    <col min="7682" max="7683" width="10.42578125" style="74" customWidth="1"/>
    <col min="7684" max="7684" width="10.5703125" style="74" customWidth="1"/>
    <col min="7685" max="7685" width="10.42578125" style="74" customWidth="1"/>
    <col min="7686" max="7688" width="10" style="74" customWidth="1"/>
    <col min="7689" max="7689" width="12.28515625" style="74" customWidth="1"/>
    <col min="7690" max="7690" width="9.140625" style="74" customWidth="1"/>
    <col min="7691" max="7691" width="10" style="74" customWidth="1"/>
    <col min="7692" max="7692" width="9.85546875" style="74" customWidth="1"/>
    <col min="7693" max="7935" width="9.140625" style="74"/>
    <col min="7936" max="7936" width="42.28515625" style="74" customWidth="1"/>
    <col min="7937" max="7937" width="13.28515625" style="74" customWidth="1"/>
    <col min="7938" max="7939" width="10.42578125" style="74" customWidth="1"/>
    <col min="7940" max="7940" width="10.5703125" style="74" customWidth="1"/>
    <col min="7941" max="7941" width="10.42578125" style="74" customWidth="1"/>
    <col min="7942" max="7944" width="10" style="74" customWidth="1"/>
    <col min="7945" max="7945" width="12.28515625" style="74" customWidth="1"/>
    <col min="7946" max="7946" width="9.140625" style="74" customWidth="1"/>
    <col min="7947" max="7947" width="10" style="74" customWidth="1"/>
    <col min="7948" max="7948" width="9.85546875" style="74" customWidth="1"/>
    <col min="7949" max="8191" width="9.140625" style="74"/>
    <col min="8192" max="8192" width="42.28515625" style="74" customWidth="1"/>
    <col min="8193" max="8193" width="13.28515625" style="74" customWidth="1"/>
    <col min="8194" max="8195" width="10.42578125" style="74" customWidth="1"/>
    <col min="8196" max="8196" width="10.5703125" style="74" customWidth="1"/>
    <col min="8197" max="8197" width="10.42578125" style="74" customWidth="1"/>
    <col min="8198" max="8200" width="10" style="74" customWidth="1"/>
    <col min="8201" max="8201" width="12.28515625" style="74" customWidth="1"/>
    <col min="8202" max="8202" width="9.140625" style="74" customWidth="1"/>
    <col min="8203" max="8203" width="10" style="74" customWidth="1"/>
    <col min="8204" max="8204" width="9.85546875" style="74" customWidth="1"/>
    <col min="8205" max="8447" width="9.140625" style="74"/>
    <col min="8448" max="8448" width="42.28515625" style="74" customWidth="1"/>
    <col min="8449" max="8449" width="13.28515625" style="74" customWidth="1"/>
    <col min="8450" max="8451" width="10.42578125" style="74" customWidth="1"/>
    <col min="8452" max="8452" width="10.5703125" style="74" customWidth="1"/>
    <col min="8453" max="8453" width="10.42578125" style="74" customWidth="1"/>
    <col min="8454" max="8456" width="10" style="74" customWidth="1"/>
    <col min="8457" max="8457" width="12.28515625" style="74" customWidth="1"/>
    <col min="8458" max="8458" width="9.140625" style="74" customWidth="1"/>
    <col min="8459" max="8459" width="10" style="74" customWidth="1"/>
    <col min="8460" max="8460" width="9.85546875" style="74" customWidth="1"/>
    <col min="8461" max="8703" width="9.140625" style="74"/>
    <col min="8704" max="8704" width="42.28515625" style="74" customWidth="1"/>
    <col min="8705" max="8705" width="13.28515625" style="74" customWidth="1"/>
    <col min="8706" max="8707" width="10.42578125" style="74" customWidth="1"/>
    <col min="8708" max="8708" width="10.5703125" style="74" customWidth="1"/>
    <col min="8709" max="8709" width="10.42578125" style="74" customWidth="1"/>
    <col min="8710" max="8712" width="10" style="74" customWidth="1"/>
    <col min="8713" max="8713" width="12.28515625" style="74" customWidth="1"/>
    <col min="8714" max="8714" width="9.140625" style="74" customWidth="1"/>
    <col min="8715" max="8715" width="10" style="74" customWidth="1"/>
    <col min="8716" max="8716" width="9.85546875" style="74" customWidth="1"/>
    <col min="8717" max="8959" width="9.140625" style="74"/>
    <col min="8960" max="8960" width="42.28515625" style="74" customWidth="1"/>
    <col min="8961" max="8961" width="13.28515625" style="74" customWidth="1"/>
    <col min="8962" max="8963" width="10.42578125" style="74" customWidth="1"/>
    <col min="8964" max="8964" width="10.5703125" style="74" customWidth="1"/>
    <col min="8965" max="8965" width="10.42578125" style="74" customWidth="1"/>
    <col min="8966" max="8968" width="10" style="74" customWidth="1"/>
    <col min="8969" max="8969" width="12.28515625" style="74" customWidth="1"/>
    <col min="8970" max="8970" width="9.140625" style="74" customWidth="1"/>
    <col min="8971" max="8971" width="10" style="74" customWidth="1"/>
    <col min="8972" max="8972" width="9.85546875" style="74" customWidth="1"/>
    <col min="8973" max="9215" width="9.140625" style="74"/>
    <col min="9216" max="9216" width="42.28515625" style="74" customWidth="1"/>
    <col min="9217" max="9217" width="13.28515625" style="74" customWidth="1"/>
    <col min="9218" max="9219" width="10.42578125" style="74" customWidth="1"/>
    <col min="9220" max="9220" width="10.5703125" style="74" customWidth="1"/>
    <col min="9221" max="9221" width="10.42578125" style="74" customWidth="1"/>
    <col min="9222" max="9224" width="10" style="74" customWidth="1"/>
    <col min="9225" max="9225" width="12.28515625" style="74" customWidth="1"/>
    <col min="9226" max="9226" width="9.140625" style="74" customWidth="1"/>
    <col min="9227" max="9227" width="10" style="74" customWidth="1"/>
    <col min="9228" max="9228" width="9.85546875" style="74" customWidth="1"/>
    <col min="9229" max="9471" width="9.140625" style="74"/>
    <col min="9472" max="9472" width="42.28515625" style="74" customWidth="1"/>
    <col min="9473" max="9473" width="13.28515625" style="74" customWidth="1"/>
    <col min="9474" max="9475" width="10.42578125" style="74" customWidth="1"/>
    <col min="9476" max="9476" width="10.5703125" style="74" customWidth="1"/>
    <col min="9477" max="9477" width="10.42578125" style="74" customWidth="1"/>
    <col min="9478" max="9480" width="10" style="74" customWidth="1"/>
    <col min="9481" max="9481" width="12.28515625" style="74" customWidth="1"/>
    <col min="9482" max="9482" width="9.140625" style="74" customWidth="1"/>
    <col min="9483" max="9483" width="10" style="74" customWidth="1"/>
    <col min="9484" max="9484" width="9.85546875" style="74" customWidth="1"/>
    <col min="9485" max="9727" width="9.140625" style="74"/>
    <col min="9728" max="9728" width="42.28515625" style="74" customWidth="1"/>
    <col min="9729" max="9729" width="13.28515625" style="74" customWidth="1"/>
    <col min="9730" max="9731" width="10.42578125" style="74" customWidth="1"/>
    <col min="9732" max="9732" width="10.5703125" style="74" customWidth="1"/>
    <col min="9733" max="9733" width="10.42578125" style="74" customWidth="1"/>
    <col min="9734" max="9736" width="10" style="74" customWidth="1"/>
    <col min="9737" max="9737" width="12.28515625" style="74" customWidth="1"/>
    <col min="9738" max="9738" width="9.140625" style="74" customWidth="1"/>
    <col min="9739" max="9739" width="10" style="74" customWidth="1"/>
    <col min="9740" max="9740" width="9.85546875" style="74" customWidth="1"/>
    <col min="9741" max="9983" width="9.140625" style="74"/>
    <col min="9984" max="9984" width="42.28515625" style="74" customWidth="1"/>
    <col min="9985" max="9985" width="13.28515625" style="74" customWidth="1"/>
    <col min="9986" max="9987" width="10.42578125" style="74" customWidth="1"/>
    <col min="9988" max="9988" width="10.5703125" style="74" customWidth="1"/>
    <col min="9989" max="9989" width="10.42578125" style="74" customWidth="1"/>
    <col min="9990" max="9992" width="10" style="74" customWidth="1"/>
    <col min="9993" max="9993" width="12.28515625" style="74" customWidth="1"/>
    <col min="9994" max="9994" width="9.140625" style="74" customWidth="1"/>
    <col min="9995" max="9995" width="10" style="74" customWidth="1"/>
    <col min="9996" max="9996" width="9.85546875" style="74" customWidth="1"/>
    <col min="9997" max="10239" width="9.140625" style="74"/>
    <col min="10240" max="10240" width="42.28515625" style="74" customWidth="1"/>
    <col min="10241" max="10241" width="13.28515625" style="74" customWidth="1"/>
    <col min="10242" max="10243" width="10.42578125" style="74" customWidth="1"/>
    <col min="10244" max="10244" width="10.5703125" style="74" customWidth="1"/>
    <col min="10245" max="10245" width="10.42578125" style="74" customWidth="1"/>
    <col min="10246" max="10248" width="10" style="74" customWidth="1"/>
    <col min="10249" max="10249" width="12.28515625" style="74" customWidth="1"/>
    <col min="10250" max="10250" width="9.140625" style="74" customWidth="1"/>
    <col min="10251" max="10251" width="10" style="74" customWidth="1"/>
    <col min="10252" max="10252" width="9.85546875" style="74" customWidth="1"/>
    <col min="10253" max="10495" width="9.140625" style="74"/>
    <col min="10496" max="10496" width="42.28515625" style="74" customWidth="1"/>
    <col min="10497" max="10497" width="13.28515625" style="74" customWidth="1"/>
    <col min="10498" max="10499" width="10.42578125" style="74" customWidth="1"/>
    <col min="10500" max="10500" width="10.5703125" style="74" customWidth="1"/>
    <col min="10501" max="10501" width="10.42578125" style="74" customWidth="1"/>
    <col min="10502" max="10504" width="10" style="74" customWidth="1"/>
    <col min="10505" max="10505" width="12.28515625" style="74" customWidth="1"/>
    <col min="10506" max="10506" width="9.140625" style="74" customWidth="1"/>
    <col min="10507" max="10507" width="10" style="74" customWidth="1"/>
    <col min="10508" max="10508" width="9.85546875" style="74" customWidth="1"/>
    <col min="10509" max="10751" width="9.140625" style="74"/>
    <col min="10752" max="10752" width="42.28515625" style="74" customWidth="1"/>
    <col min="10753" max="10753" width="13.28515625" style="74" customWidth="1"/>
    <col min="10754" max="10755" width="10.42578125" style="74" customWidth="1"/>
    <col min="10756" max="10756" width="10.5703125" style="74" customWidth="1"/>
    <col min="10757" max="10757" width="10.42578125" style="74" customWidth="1"/>
    <col min="10758" max="10760" width="10" style="74" customWidth="1"/>
    <col min="10761" max="10761" width="12.28515625" style="74" customWidth="1"/>
    <col min="10762" max="10762" width="9.140625" style="74" customWidth="1"/>
    <col min="10763" max="10763" width="10" style="74" customWidth="1"/>
    <col min="10764" max="10764" width="9.85546875" style="74" customWidth="1"/>
    <col min="10765" max="11007" width="9.140625" style="74"/>
    <col min="11008" max="11008" width="42.28515625" style="74" customWidth="1"/>
    <col min="11009" max="11009" width="13.28515625" style="74" customWidth="1"/>
    <col min="11010" max="11011" width="10.42578125" style="74" customWidth="1"/>
    <col min="11012" max="11012" width="10.5703125" style="74" customWidth="1"/>
    <col min="11013" max="11013" width="10.42578125" style="74" customWidth="1"/>
    <col min="11014" max="11016" width="10" style="74" customWidth="1"/>
    <col min="11017" max="11017" width="12.28515625" style="74" customWidth="1"/>
    <col min="11018" max="11018" width="9.140625" style="74" customWidth="1"/>
    <col min="11019" max="11019" width="10" style="74" customWidth="1"/>
    <col min="11020" max="11020" width="9.85546875" style="74" customWidth="1"/>
    <col min="11021" max="11263" width="9.140625" style="74"/>
    <col min="11264" max="11264" width="42.28515625" style="74" customWidth="1"/>
    <col min="11265" max="11265" width="13.28515625" style="74" customWidth="1"/>
    <col min="11266" max="11267" width="10.42578125" style="74" customWidth="1"/>
    <col min="11268" max="11268" width="10.5703125" style="74" customWidth="1"/>
    <col min="11269" max="11269" width="10.42578125" style="74" customWidth="1"/>
    <col min="11270" max="11272" width="10" style="74" customWidth="1"/>
    <col min="11273" max="11273" width="12.28515625" style="74" customWidth="1"/>
    <col min="11274" max="11274" width="9.140625" style="74" customWidth="1"/>
    <col min="11275" max="11275" width="10" style="74" customWidth="1"/>
    <col min="11276" max="11276" width="9.85546875" style="74" customWidth="1"/>
    <col min="11277" max="11519" width="9.140625" style="74"/>
    <col min="11520" max="11520" width="42.28515625" style="74" customWidth="1"/>
    <col min="11521" max="11521" width="13.28515625" style="74" customWidth="1"/>
    <col min="11522" max="11523" width="10.42578125" style="74" customWidth="1"/>
    <col min="11524" max="11524" width="10.5703125" style="74" customWidth="1"/>
    <col min="11525" max="11525" width="10.42578125" style="74" customWidth="1"/>
    <col min="11526" max="11528" width="10" style="74" customWidth="1"/>
    <col min="11529" max="11529" width="12.28515625" style="74" customWidth="1"/>
    <col min="11530" max="11530" width="9.140625" style="74" customWidth="1"/>
    <col min="11531" max="11531" width="10" style="74" customWidth="1"/>
    <col min="11532" max="11532" width="9.85546875" style="74" customWidth="1"/>
    <col min="11533" max="11775" width="9.140625" style="74"/>
    <col min="11776" max="11776" width="42.28515625" style="74" customWidth="1"/>
    <col min="11777" max="11777" width="13.28515625" style="74" customWidth="1"/>
    <col min="11778" max="11779" width="10.42578125" style="74" customWidth="1"/>
    <col min="11780" max="11780" width="10.5703125" style="74" customWidth="1"/>
    <col min="11781" max="11781" width="10.42578125" style="74" customWidth="1"/>
    <col min="11782" max="11784" width="10" style="74" customWidth="1"/>
    <col min="11785" max="11785" width="12.28515625" style="74" customWidth="1"/>
    <col min="11786" max="11786" width="9.140625" style="74" customWidth="1"/>
    <col min="11787" max="11787" width="10" style="74" customWidth="1"/>
    <col min="11788" max="11788" width="9.85546875" style="74" customWidth="1"/>
    <col min="11789" max="12031" width="9.140625" style="74"/>
    <col min="12032" max="12032" width="42.28515625" style="74" customWidth="1"/>
    <col min="12033" max="12033" width="13.28515625" style="74" customWidth="1"/>
    <col min="12034" max="12035" width="10.42578125" style="74" customWidth="1"/>
    <col min="12036" max="12036" width="10.5703125" style="74" customWidth="1"/>
    <col min="12037" max="12037" width="10.42578125" style="74" customWidth="1"/>
    <col min="12038" max="12040" width="10" style="74" customWidth="1"/>
    <col min="12041" max="12041" width="12.28515625" style="74" customWidth="1"/>
    <col min="12042" max="12042" width="9.140625" style="74" customWidth="1"/>
    <col min="12043" max="12043" width="10" style="74" customWidth="1"/>
    <col min="12044" max="12044" width="9.85546875" style="74" customWidth="1"/>
    <col min="12045" max="12287" width="9.140625" style="74"/>
    <col min="12288" max="12288" width="42.28515625" style="74" customWidth="1"/>
    <col min="12289" max="12289" width="13.28515625" style="74" customWidth="1"/>
    <col min="12290" max="12291" width="10.42578125" style="74" customWidth="1"/>
    <col min="12292" max="12292" width="10.5703125" style="74" customWidth="1"/>
    <col min="12293" max="12293" width="10.42578125" style="74" customWidth="1"/>
    <col min="12294" max="12296" width="10" style="74" customWidth="1"/>
    <col min="12297" max="12297" width="12.28515625" style="74" customWidth="1"/>
    <col min="12298" max="12298" width="9.140625" style="74" customWidth="1"/>
    <col min="12299" max="12299" width="10" style="74" customWidth="1"/>
    <col min="12300" max="12300" width="9.85546875" style="74" customWidth="1"/>
    <col min="12301" max="12543" width="9.140625" style="74"/>
    <col min="12544" max="12544" width="42.28515625" style="74" customWidth="1"/>
    <col min="12545" max="12545" width="13.28515625" style="74" customWidth="1"/>
    <col min="12546" max="12547" width="10.42578125" style="74" customWidth="1"/>
    <col min="12548" max="12548" width="10.5703125" style="74" customWidth="1"/>
    <col min="12549" max="12549" width="10.42578125" style="74" customWidth="1"/>
    <col min="12550" max="12552" width="10" style="74" customWidth="1"/>
    <col min="12553" max="12553" width="12.28515625" style="74" customWidth="1"/>
    <col min="12554" max="12554" width="9.140625" style="74" customWidth="1"/>
    <col min="12555" max="12555" width="10" style="74" customWidth="1"/>
    <col min="12556" max="12556" width="9.85546875" style="74" customWidth="1"/>
    <col min="12557" max="12799" width="9.140625" style="74"/>
    <col min="12800" max="12800" width="42.28515625" style="74" customWidth="1"/>
    <col min="12801" max="12801" width="13.28515625" style="74" customWidth="1"/>
    <col min="12802" max="12803" width="10.42578125" style="74" customWidth="1"/>
    <col min="12804" max="12804" width="10.5703125" style="74" customWidth="1"/>
    <col min="12805" max="12805" width="10.42578125" style="74" customWidth="1"/>
    <col min="12806" max="12808" width="10" style="74" customWidth="1"/>
    <col min="12809" max="12809" width="12.28515625" style="74" customWidth="1"/>
    <col min="12810" max="12810" width="9.140625" style="74" customWidth="1"/>
    <col min="12811" max="12811" width="10" style="74" customWidth="1"/>
    <col min="12812" max="12812" width="9.85546875" style="74" customWidth="1"/>
    <col min="12813" max="13055" width="9.140625" style="74"/>
    <col min="13056" max="13056" width="42.28515625" style="74" customWidth="1"/>
    <col min="13057" max="13057" width="13.28515625" style="74" customWidth="1"/>
    <col min="13058" max="13059" width="10.42578125" style="74" customWidth="1"/>
    <col min="13060" max="13060" width="10.5703125" style="74" customWidth="1"/>
    <col min="13061" max="13061" width="10.42578125" style="74" customWidth="1"/>
    <col min="13062" max="13064" width="10" style="74" customWidth="1"/>
    <col min="13065" max="13065" width="12.28515625" style="74" customWidth="1"/>
    <col min="13066" max="13066" width="9.140625" style="74" customWidth="1"/>
    <col min="13067" max="13067" width="10" style="74" customWidth="1"/>
    <col min="13068" max="13068" width="9.85546875" style="74" customWidth="1"/>
    <col min="13069" max="13311" width="9.140625" style="74"/>
    <col min="13312" max="13312" width="42.28515625" style="74" customWidth="1"/>
    <col min="13313" max="13313" width="13.28515625" style="74" customWidth="1"/>
    <col min="13314" max="13315" width="10.42578125" style="74" customWidth="1"/>
    <col min="13316" max="13316" width="10.5703125" style="74" customWidth="1"/>
    <col min="13317" max="13317" width="10.42578125" style="74" customWidth="1"/>
    <col min="13318" max="13320" width="10" style="74" customWidth="1"/>
    <col min="13321" max="13321" width="12.28515625" style="74" customWidth="1"/>
    <col min="13322" max="13322" width="9.140625" style="74" customWidth="1"/>
    <col min="13323" max="13323" width="10" style="74" customWidth="1"/>
    <col min="13324" max="13324" width="9.85546875" style="74" customWidth="1"/>
    <col min="13325" max="13567" width="9.140625" style="74"/>
    <col min="13568" max="13568" width="42.28515625" style="74" customWidth="1"/>
    <col min="13569" max="13569" width="13.28515625" style="74" customWidth="1"/>
    <col min="13570" max="13571" width="10.42578125" style="74" customWidth="1"/>
    <col min="13572" max="13572" width="10.5703125" style="74" customWidth="1"/>
    <col min="13573" max="13573" width="10.42578125" style="74" customWidth="1"/>
    <col min="13574" max="13576" width="10" style="74" customWidth="1"/>
    <col min="13577" max="13577" width="12.28515625" style="74" customWidth="1"/>
    <col min="13578" max="13578" width="9.140625" style="74" customWidth="1"/>
    <col min="13579" max="13579" width="10" style="74" customWidth="1"/>
    <col min="13580" max="13580" width="9.85546875" style="74" customWidth="1"/>
    <col min="13581" max="13823" width="9.140625" style="74"/>
    <col min="13824" max="13824" width="42.28515625" style="74" customWidth="1"/>
    <col min="13825" max="13825" width="13.28515625" style="74" customWidth="1"/>
    <col min="13826" max="13827" width="10.42578125" style="74" customWidth="1"/>
    <col min="13828" max="13828" width="10.5703125" style="74" customWidth="1"/>
    <col min="13829" max="13829" width="10.42578125" style="74" customWidth="1"/>
    <col min="13830" max="13832" width="10" style="74" customWidth="1"/>
    <col min="13833" max="13833" width="12.28515625" style="74" customWidth="1"/>
    <col min="13834" max="13834" width="9.140625" style="74" customWidth="1"/>
    <col min="13835" max="13835" width="10" style="74" customWidth="1"/>
    <col min="13836" max="13836" width="9.85546875" style="74" customWidth="1"/>
    <col min="13837" max="14079" width="9.140625" style="74"/>
    <col min="14080" max="14080" width="42.28515625" style="74" customWidth="1"/>
    <col min="14081" max="14081" width="13.28515625" style="74" customWidth="1"/>
    <col min="14082" max="14083" width="10.42578125" style="74" customWidth="1"/>
    <col min="14084" max="14084" width="10.5703125" style="74" customWidth="1"/>
    <col min="14085" max="14085" width="10.42578125" style="74" customWidth="1"/>
    <col min="14086" max="14088" width="10" style="74" customWidth="1"/>
    <col min="14089" max="14089" width="12.28515625" style="74" customWidth="1"/>
    <col min="14090" max="14090" width="9.140625" style="74" customWidth="1"/>
    <col min="14091" max="14091" width="10" style="74" customWidth="1"/>
    <col min="14092" max="14092" width="9.85546875" style="74" customWidth="1"/>
    <col min="14093" max="14335" width="9.140625" style="74"/>
    <col min="14336" max="14336" width="42.28515625" style="74" customWidth="1"/>
    <col min="14337" max="14337" width="13.28515625" style="74" customWidth="1"/>
    <col min="14338" max="14339" width="10.42578125" style="74" customWidth="1"/>
    <col min="14340" max="14340" width="10.5703125" style="74" customWidth="1"/>
    <col min="14341" max="14341" width="10.42578125" style="74" customWidth="1"/>
    <col min="14342" max="14344" width="10" style="74" customWidth="1"/>
    <col min="14345" max="14345" width="12.28515625" style="74" customWidth="1"/>
    <col min="14346" max="14346" width="9.140625" style="74" customWidth="1"/>
    <col min="14347" max="14347" width="10" style="74" customWidth="1"/>
    <col min="14348" max="14348" width="9.85546875" style="74" customWidth="1"/>
    <col min="14349" max="14591" width="9.140625" style="74"/>
    <col min="14592" max="14592" width="42.28515625" style="74" customWidth="1"/>
    <col min="14593" max="14593" width="13.28515625" style="74" customWidth="1"/>
    <col min="14594" max="14595" width="10.42578125" style="74" customWidth="1"/>
    <col min="14596" max="14596" width="10.5703125" style="74" customWidth="1"/>
    <col min="14597" max="14597" width="10.42578125" style="74" customWidth="1"/>
    <col min="14598" max="14600" width="10" style="74" customWidth="1"/>
    <col min="14601" max="14601" width="12.28515625" style="74" customWidth="1"/>
    <col min="14602" max="14602" width="9.140625" style="74" customWidth="1"/>
    <col min="14603" max="14603" width="10" style="74" customWidth="1"/>
    <col min="14604" max="14604" width="9.85546875" style="74" customWidth="1"/>
    <col min="14605" max="14847" width="9.140625" style="74"/>
    <col min="14848" max="14848" width="42.28515625" style="74" customWidth="1"/>
    <col min="14849" max="14849" width="13.28515625" style="74" customWidth="1"/>
    <col min="14850" max="14851" width="10.42578125" style="74" customWidth="1"/>
    <col min="14852" max="14852" width="10.5703125" style="74" customWidth="1"/>
    <col min="14853" max="14853" width="10.42578125" style="74" customWidth="1"/>
    <col min="14854" max="14856" width="10" style="74" customWidth="1"/>
    <col min="14857" max="14857" width="12.28515625" style="74" customWidth="1"/>
    <col min="14858" max="14858" width="9.140625" style="74" customWidth="1"/>
    <col min="14859" max="14859" width="10" style="74" customWidth="1"/>
    <col min="14860" max="14860" width="9.85546875" style="74" customWidth="1"/>
    <col min="14861" max="15103" width="9.140625" style="74"/>
    <col min="15104" max="15104" width="42.28515625" style="74" customWidth="1"/>
    <col min="15105" max="15105" width="13.28515625" style="74" customWidth="1"/>
    <col min="15106" max="15107" width="10.42578125" style="74" customWidth="1"/>
    <col min="15108" max="15108" width="10.5703125" style="74" customWidth="1"/>
    <col min="15109" max="15109" width="10.42578125" style="74" customWidth="1"/>
    <col min="15110" max="15112" width="10" style="74" customWidth="1"/>
    <col min="15113" max="15113" width="12.28515625" style="74" customWidth="1"/>
    <col min="15114" max="15114" width="9.140625" style="74" customWidth="1"/>
    <col min="15115" max="15115" width="10" style="74" customWidth="1"/>
    <col min="15116" max="15116" width="9.85546875" style="74" customWidth="1"/>
    <col min="15117" max="15359" width="9.140625" style="74"/>
    <col min="15360" max="15360" width="42.28515625" style="74" customWidth="1"/>
    <col min="15361" max="15361" width="13.28515625" style="74" customWidth="1"/>
    <col min="15362" max="15363" width="10.42578125" style="74" customWidth="1"/>
    <col min="15364" max="15364" width="10.5703125" style="74" customWidth="1"/>
    <col min="15365" max="15365" width="10.42578125" style="74" customWidth="1"/>
    <col min="15366" max="15368" width="10" style="74" customWidth="1"/>
    <col min="15369" max="15369" width="12.28515625" style="74" customWidth="1"/>
    <col min="15370" max="15370" width="9.140625" style="74" customWidth="1"/>
    <col min="15371" max="15371" width="10" style="74" customWidth="1"/>
    <col min="15372" max="15372" width="9.85546875" style="74" customWidth="1"/>
    <col min="15373" max="15615" width="9.140625" style="74"/>
    <col min="15616" max="15616" width="42.28515625" style="74" customWidth="1"/>
    <col min="15617" max="15617" width="13.28515625" style="74" customWidth="1"/>
    <col min="15618" max="15619" width="10.42578125" style="74" customWidth="1"/>
    <col min="15620" max="15620" width="10.5703125" style="74" customWidth="1"/>
    <col min="15621" max="15621" width="10.42578125" style="74" customWidth="1"/>
    <col min="15622" max="15624" width="10" style="74" customWidth="1"/>
    <col min="15625" max="15625" width="12.28515625" style="74" customWidth="1"/>
    <col min="15626" max="15626" width="9.140625" style="74" customWidth="1"/>
    <col min="15627" max="15627" width="10" style="74" customWidth="1"/>
    <col min="15628" max="15628" width="9.85546875" style="74" customWidth="1"/>
    <col min="15629" max="15871" width="9.140625" style="74"/>
    <col min="15872" max="15872" width="42.28515625" style="74" customWidth="1"/>
    <col min="15873" max="15873" width="13.28515625" style="74" customWidth="1"/>
    <col min="15874" max="15875" width="10.42578125" style="74" customWidth="1"/>
    <col min="15876" max="15876" width="10.5703125" style="74" customWidth="1"/>
    <col min="15877" max="15877" width="10.42578125" style="74" customWidth="1"/>
    <col min="15878" max="15880" width="10" style="74" customWidth="1"/>
    <col min="15881" max="15881" width="12.28515625" style="74" customWidth="1"/>
    <col min="15882" max="15882" width="9.140625" style="74" customWidth="1"/>
    <col min="15883" max="15883" width="10" style="74" customWidth="1"/>
    <col min="15884" max="15884" width="9.85546875" style="74" customWidth="1"/>
    <col min="15885" max="16127" width="9.140625" style="74"/>
    <col min="16128" max="16128" width="42.28515625" style="74" customWidth="1"/>
    <col min="16129" max="16129" width="13.28515625" style="74" customWidth="1"/>
    <col min="16130" max="16131" width="10.42578125" style="74" customWidth="1"/>
    <col min="16132" max="16132" width="10.5703125" style="74" customWidth="1"/>
    <col min="16133" max="16133" width="10.42578125" style="74" customWidth="1"/>
    <col min="16134" max="16136" width="10" style="74" customWidth="1"/>
    <col min="16137" max="16137" width="12.28515625" style="74" customWidth="1"/>
    <col min="16138" max="16138" width="9.140625" style="74" customWidth="1"/>
    <col min="16139" max="16139" width="10" style="74" customWidth="1"/>
    <col min="16140" max="16140" width="9.85546875" style="74" customWidth="1"/>
    <col min="16141" max="16384" width="9.140625" style="74"/>
  </cols>
  <sheetData>
    <row r="1" spans="1:12" x14ac:dyDescent="0.2">
      <c r="J1" s="75" t="s">
        <v>0</v>
      </c>
    </row>
    <row r="2" spans="1:12" x14ac:dyDescent="0.2">
      <c r="A2" s="3" t="s">
        <v>245</v>
      </c>
      <c r="G2" s="74" t="s">
        <v>0</v>
      </c>
      <c r="J2" s="75" t="s">
        <v>0</v>
      </c>
    </row>
    <row r="3" spans="1:12" s="76" customFormat="1" ht="20.25" x14ac:dyDescent="0.3">
      <c r="A3" s="156" t="s">
        <v>191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s="73" customFormat="1" ht="15.75" x14ac:dyDescent="0.25">
      <c r="A4" s="68" t="s">
        <v>190</v>
      </c>
      <c r="B4" s="69"/>
      <c r="C4" s="70"/>
      <c r="D4" s="69"/>
      <c r="E4" s="71"/>
      <c r="F4" s="72"/>
      <c r="I4" s="73" t="s">
        <v>0</v>
      </c>
    </row>
    <row r="5" spans="1:12" s="3" customFormat="1" ht="12.75" customHeight="1" x14ac:dyDescent="0.25">
      <c r="A5" s="139" t="s">
        <v>229</v>
      </c>
      <c r="B5" s="7"/>
      <c r="C5" s="35"/>
      <c r="D5" s="7"/>
      <c r="E5" s="25"/>
    </row>
    <row r="6" spans="1:12" s="80" customFormat="1" ht="15.75" x14ac:dyDescent="0.25">
      <c r="A6" s="78" t="s">
        <v>0</v>
      </c>
      <c r="B6" s="79" t="s">
        <v>192</v>
      </c>
      <c r="C6" s="79" t="s">
        <v>193</v>
      </c>
      <c r="D6" s="79" t="s">
        <v>194</v>
      </c>
      <c r="E6" s="79" t="s">
        <v>195</v>
      </c>
      <c r="F6" s="79" t="s">
        <v>196</v>
      </c>
      <c r="G6" s="79" t="s">
        <v>197</v>
      </c>
      <c r="H6" s="79" t="s">
        <v>198</v>
      </c>
      <c r="I6" s="79" t="s">
        <v>199</v>
      </c>
      <c r="J6" s="79" t="s">
        <v>246</v>
      </c>
      <c r="K6" s="79" t="s">
        <v>247</v>
      </c>
      <c r="L6" s="79" t="s">
        <v>248</v>
      </c>
    </row>
    <row r="7" spans="1:12" s="83" customFormat="1" x14ac:dyDescent="0.2">
      <c r="A7" s="81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s="88" customFormat="1" ht="15" x14ac:dyDescent="0.25">
      <c r="A8" s="84" t="s">
        <v>200</v>
      </c>
      <c r="B8" s="158" t="s">
        <v>201</v>
      </c>
      <c r="C8" s="85"/>
      <c r="D8" s="85"/>
      <c r="E8" s="86" t="s">
        <v>0</v>
      </c>
      <c r="F8" s="152"/>
      <c r="G8" s="152"/>
      <c r="H8" s="87">
        <v>160000</v>
      </c>
      <c r="I8" s="160" t="s">
        <v>0</v>
      </c>
      <c r="J8" s="160" t="s">
        <v>0</v>
      </c>
      <c r="K8" s="87" t="s">
        <v>0</v>
      </c>
      <c r="L8" s="160" t="s">
        <v>0</v>
      </c>
    </row>
    <row r="9" spans="1:12" s="88" customFormat="1" ht="15" x14ac:dyDescent="0.25">
      <c r="A9" s="89" t="s">
        <v>202</v>
      </c>
      <c r="B9" s="159"/>
      <c r="C9" s="90"/>
      <c r="D9" s="90"/>
      <c r="E9" s="153"/>
      <c r="F9" s="153"/>
      <c r="G9" s="153"/>
      <c r="H9" s="92"/>
      <c r="I9" s="161"/>
      <c r="J9" s="161"/>
      <c r="K9" s="92"/>
      <c r="L9" s="161"/>
    </row>
    <row r="10" spans="1:12" s="88" customFormat="1" ht="15" x14ac:dyDescent="0.25">
      <c r="A10" s="93" t="s">
        <v>203</v>
      </c>
      <c r="B10" s="162" t="s">
        <v>201</v>
      </c>
      <c r="C10" s="94"/>
      <c r="D10" s="94"/>
      <c r="E10" s="94"/>
      <c r="F10" s="94"/>
      <c r="G10" s="94"/>
      <c r="H10" s="94"/>
      <c r="I10" s="95">
        <v>160000</v>
      </c>
      <c r="J10" s="95" t="s">
        <v>0</v>
      </c>
      <c r="K10" s="94"/>
      <c r="L10" s="95" t="s">
        <v>0</v>
      </c>
    </row>
    <row r="11" spans="1:12" s="88" customFormat="1" ht="15" x14ac:dyDescent="0.25">
      <c r="A11" s="93" t="s">
        <v>204</v>
      </c>
      <c r="B11" s="162"/>
      <c r="C11" s="94"/>
      <c r="D11" s="94"/>
      <c r="E11" s="94"/>
      <c r="F11" s="94"/>
      <c r="G11" s="94"/>
      <c r="H11" s="94"/>
      <c r="I11" s="96"/>
      <c r="J11" s="96"/>
      <c r="K11" s="94"/>
      <c r="L11" s="96"/>
    </row>
    <row r="12" spans="1:12" s="88" customFormat="1" ht="15" x14ac:dyDescent="0.25">
      <c r="A12" s="97" t="s">
        <v>205</v>
      </c>
      <c r="B12" s="162" t="s">
        <v>206</v>
      </c>
      <c r="C12" s="98"/>
      <c r="D12" s="98"/>
      <c r="E12" s="154"/>
      <c r="F12" s="154"/>
      <c r="G12" s="154"/>
      <c r="H12" s="154"/>
      <c r="I12" s="163"/>
      <c r="J12" s="163"/>
      <c r="K12" s="163"/>
      <c r="L12" s="163"/>
    </row>
    <row r="13" spans="1:12" s="88" customFormat="1" ht="15" x14ac:dyDescent="0.25">
      <c r="A13" s="99" t="s">
        <v>207</v>
      </c>
      <c r="B13" s="162"/>
      <c r="C13" s="153"/>
      <c r="D13" s="153"/>
      <c r="E13" s="154"/>
      <c r="F13" s="154"/>
      <c r="G13" s="154"/>
      <c r="H13" s="154"/>
      <c r="I13" s="163"/>
      <c r="J13" s="163"/>
      <c r="K13" s="163"/>
      <c r="L13" s="163"/>
    </row>
    <row r="14" spans="1:12" s="88" customFormat="1" ht="15" x14ac:dyDescent="0.25">
      <c r="A14" s="93" t="s">
        <v>208</v>
      </c>
      <c r="B14" s="162" t="s">
        <v>209</v>
      </c>
      <c r="C14" s="100"/>
      <c r="D14" s="100"/>
      <c r="E14" s="100"/>
      <c r="F14" s="100"/>
      <c r="G14" s="100"/>
      <c r="H14" s="95">
        <v>90000</v>
      </c>
      <c r="I14" s="100"/>
      <c r="J14" s="100"/>
      <c r="K14" s="95" t="s">
        <v>0</v>
      </c>
      <c r="L14" s="100"/>
    </row>
    <row r="15" spans="1:12" s="88" customFormat="1" ht="15" x14ac:dyDescent="0.25">
      <c r="A15" s="99" t="s">
        <v>210</v>
      </c>
      <c r="B15" s="162"/>
      <c r="C15" s="153" t="s">
        <v>0</v>
      </c>
      <c r="D15" s="153" t="s">
        <v>0</v>
      </c>
      <c r="E15" s="153" t="s">
        <v>0</v>
      </c>
      <c r="F15" s="153" t="s">
        <v>0</v>
      </c>
      <c r="G15" s="153" t="s">
        <v>0</v>
      </c>
      <c r="H15" s="101"/>
      <c r="I15" s="153" t="s">
        <v>0</v>
      </c>
      <c r="J15" s="153" t="s">
        <v>0</v>
      </c>
      <c r="K15" s="101"/>
      <c r="L15" s="91" t="s">
        <v>0</v>
      </c>
    </row>
    <row r="16" spans="1:12" s="88" customFormat="1" ht="15" x14ac:dyDescent="0.25">
      <c r="A16" s="102" t="s">
        <v>228</v>
      </c>
      <c r="B16" s="162" t="s">
        <v>201</v>
      </c>
      <c r="C16" s="98" t="s">
        <v>0</v>
      </c>
      <c r="D16" s="98" t="s">
        <v>0</v>
      </c>
      <c r="E16" s="150" t="s">
        <v>0</v>
      </c>
      <c r="F16" s="150" t="s">
        <v>0</v>
      </c>
      <c r="G16" s="150" t="s">
        <v>0</v>
      </c>
      <c r="H16" s="150" t="s">
        <v>0</v>
      </c>
      <c r="I16" s="164" t="s">
        <v>0</v>
      </c>
      <c r="J16" s="164" t="s">
        <v>0</v>
      </c>
      <c r="K16" s="164" t="s">
        <v>0</v>
      </c>
      <c r="L16" s="164" t="s">
        <v>0</v>
      </c>
    </row>
    <row r="17" spans="1:12" s="88" customFormat="1" ht="15" x14ac:dyDescent="0.25">
      <c r="A17" s="102" t="s">
        <v>211</v>
      </c>
      <c r="B17" s="162"/>
      <c r="C17" s="153"/>
      <c r="D17" s="153"/>
      <c r="E17" s="150"/>
      <c r="F17" s="150"/>
      <c r="G17" s="150"/>
      <c r="H17" s="150"/>
      <c r="I17" s="164"/>
      <c r="J17" s="164"/>
      <c r="K17" s="164"/>
      <c r="L17" s="164"/>
    </row>
    <row r="18" spans="1:12" s="88" customFormat="1" ht="15" x14ac:dyDescent="0.25">
      <c r="A18" s="97" t="s">
        <v>212</v>
      </c>
      <c r="B18" s="162" t="s">
        <v>213</v>
      </c>
      <c r="C18" s="95">
        <v>149813</v>
      </c>
      <c r="D18" s="98"/>
      <c r="E18" s="151"/>
      <c r="F18" s="151"/>
      <c r="G18" s="151"/>
      <c r="H18" s="151"/>
      <c r="I18" s="165"/>
      <c r="J18" s="165"/>
      <c r="K18" s="165"/>
      <c r="L18" s="165"/>
    </row>
    <row r="19" spans="1:12" s="88" customFormat="1" ht="15" x14ac:dyDescent="0.25">
      <c r="A19" s="99" t="s">
        <v>214</v>
      </c>
      <c r="B19" s="162"/>
      <c r="C19" s="101"/>
      <c r="D19" s="153"/>
      <c r="E19" s="151"/>
      <c r="F19" s="151"/>
      <c r="G19" s="151"/>
      <c r="H19" s="151"/>
      <c r="I19" s="165"/>
      <c r="J19" s="165"/>
      <c r="K19" s="165"/>
      <c r="L19" s="165"/>
    </row>
    <row r="20" spans="1:12" s="88" customFormat="1" ht="15" x14ac:dyDescent="0.25">
      <c r="A20" s="99" t="s">
        <v>215</v>
      </c>
      <c r="B20" s="104" t="s">
        <v>201</v>
      </c>
      <c r="C20" s="105"/>
      <c r="D20" s="153"/>
      <c r="E20" s="151"/>
      <c r="F20" s="151"/>
      <c r="G20" s="151">
        <v>85000</v>
      </c>
      <c r="H20" s="151"/>
      <c r="I20" s="151"/>
      <c r="J20" s="151"/>
      <c r="K20" s="103"/>
      <c r="L20" s="103"/>
    </row>
    <row r="21" spans="1:12" s="88" customFormat="1" ht="15" x14ac:dyDescent="0.25">
      <c r="A21" s="99" t="s">
        <v>216</v>
      </c>
      <c r="B21" s="104"/>
      <c r="C21" s="106">
        <v>15580</v>
      </c>
      <c r="D21" s="153"/>
      <c r="E21" s="151"/>
      <c r="F21" s="151"/>
      <c r="G21" s="151"/>
      <c r="H21" s="151"/>
      <c r="I21" s="151"/>
      <c r="J21" s="151"/>
      <c r="K21" s="103"/>
      <c r="L21" s="103"/>
    </row>
    <row r="22" spans="1:12" s="14" customFormat="1" ht="15" x14ac:dyDescent="0.25">
      <c r="A22" s="107" t="s">
        <v>243</v>
      </c>
      <c r="B22" s="108" t="s">
        <v>201</v>
      </c>
      <c r="C22" s="109"/>
      <c r="D22" s="109">
        <v>156861</v>
      </c>
      <c r="E22" s="110" t="s">
        <v>0</v>
      </c>
      <c r="F22" s="110" t="s">
        <v>0</v>
      </c>
      <c r="G22" s="110" t="s">
        <v>0</v>
      </c>
      <c r="H22" s="110" t="s">
        <v>0</v>
      </c>
      <c r="I22" s="110" t="s">
        <v>0</v>
      </c>
      <c r="J22" s="110" t="s">
        <v>0</v>
      </c>
      <c r="K22" s="110" t="s">
        <v>0</v>
      </c>
      <c r="L22" s="110" t="s">
        <v>0</v>
      </c>
    </row>
    <row r="23" spans="1:12" s="14" customFormat="1" ht="15" x14ac:dyDescent="0.25">
      <c r="A23" s="111" t="s">
        <v>217</v>
      </c>
      <c r="B23" s="112" t="s">
        <v>209</v>
      </c>
      <c r="C23" s="109"/>
      <c r="D23" s="109"/>
      <c r="E23" s="110">
        <v>105000</v>
      </c>
      <c r="F23" s="110"/>
      <c r="G23" s="110"/>
      <c r="H23" s="110"/>
      <c r="I23" s="110"/>
      <c r="J23" s="110"/>
      <c r="K23" s="110"/>
      <c r="L23" s="110"/>
    </row>
    <row r="24" spans="1:12" s="14" customFormat="1" ht="15" x14ac:dyDescent="0.25">
      <c r="A24" s="114" t="s">
        <v>218</v>
      </c>
      <c r="B24" s="113"/>
      <c r="C24" s="115">
        <v>69786</v>
      </c>
      <c r="D24" s="115">
        <v>67701</v>
      </c>
      <c r="E24" s="110">
        <v>65576</v>
      </c>
      <c r="F24" s="110" t="s">
        <v>0</v>
      </c>
      <c r="G24" s="110" t="s">
        <v>0</v>
      </c>
      <c r="H24" s="110" t="s">
        <v>0</v>
      </c>
      <c r="I24" s="110" t="s">
        <v>0</v>
      </c>
      <c r="J24" s="110" t="s">
        <v>0</v>
      </c>
      <c r="K24" s="110" t="s">
        <v>0</v>
      </c>
      <c r="L24" s="110" t="s">
        <v>0</v>
      </c>
    </row>
    <row r="25" spans="1:12" s="14" customFormat="1" ht="15" x14ac:dyDescent="0.25">
      <c r="A25" s="114" t="s">
        <v>231</v>
      </c>
      <c r="B25" s="113"/>
      <c r="C25" s="115"/>
      <c r="D25" s="115">
        <v>5892</v>
      </c>
      <c r="E25" s="110"/>
      <c r="F25" s="110"/>
      <c r="G25" s="110"/>
      <c r="H25" s="110"/>
      <c r="I25" s="110"/>
      <c r="J25" s="110"/>
      <c r="K25" s="110"/>
      <c r="L25" s="110"/>
    </row>
    <row r="26" spans="1:12" s="14" customFormat="1" ht="15" x14ac:dyDescent="0.25">
      <c r="A26" s="114" t="s">
        <v>219</v>
      </c>
      <c r="B26" s="113"/>
      <c r="C26" s="115">
        <v>3970</v>
      </c>
      <c r="D26" s="116">
        <v>4000</v>
      </c>
      <c r="E26" s="110"/>
      <c r="F26" s="110"/>
      <c r="G26" s="110"/>
      <c r="H26" s="110"/>
      <c r="I26" s="110"/>
      <c r="J26" s="110"/>
      <c r="K26" s="110"/>
      <c r="L26" s="110"/>
    </row>
    <row r="27" spans="1:12" s="14" customFormat="1" ht="15" x14ac:dyDescent="0.25">
      <c r="A27" s="114" t="s">
        <v>220</v>
      </c>
      <c r="B27" s="113"/>
      <c r="C27" s="110"/>
      <c r="D27" s="110"/>
      <c r="E27" s="110"/>
      <c r="F27" s="110"/>
      <c r="G27" s="110"/>
      <c r="H27" s="110" t="s">
        <v>0</v>
      </c>
      <c r="I27" s="110">
        <v>40000</v>
      </c>
      <c r="J27" s="110" t="s">
        <v>0</v>
      </c>
      <c r="K27" s="110" t="s">
        <v>0</v>
      </c>
      <c r="L27" s="110" t="s">
        <v>0</v>
      </c>
    </row>
    <row r="28" spans="1:12" s="14" customFormat="1" ht="15" x14ac:dyDescent="0.25">
      <c r="A28" s="114"/>
      <c r="B28" s="113"/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12" s="14" customFormat="1" ht="15" x14ac:dyDescent="0.25">
      <c r="A29" s="114" t="s">
        <v>0</v>
      </c>
      <c r="B29" s="113"/>
      <c r="C29" s="115"/>
      <c r="D29" s="115"/>
      <c r="E29" s="110" t="s">
        <v>0</v>
      </c>
      <c r="F29" s="110"/>
      <c r="G29" s="110"/>
      <c r="H29" s="110"/>
      <c r="I29" s="110"/>
      <c r="J29" s="110"/>
      <c r="K29" s="110"/>
      <c r="L29" s="110"/>
    </row>
    <row r="30" spans="1:12" s="14" customFormat="1" ht="15" x14ac:dyDescent="0.25">
      <c r="A30" s="114" t="s">
        <v>0</v>
      </c>
      <c r="B30" s="113"/>
      <c r="C30" s="110"/>
      <c r="D30" s="110"/>
      <c r="E30" s="110"/>
      <c r="F30" s="110"/>
      <c r="G30" s="110" t="s">
        <v>0</v>
      </c>
      <c r="H30" s="110" t="s">
        <v>0</v>
      </c>
      <c r="I30" s="110"/>
      <c r="J30" s="110"/>
      <c r="K30" s="110" t="s">
        <v>0</v>
      </c>
      <c r="L30" s="110"/>
    </row>
    <row r="31" spans="1:12" s="120" customFormat="1" ht="18.75" x14ac:dyDescent="0.3">
      <c r="A31" s="117"/>
      <c r="B31" s="117"/>
      <c r="C31" s="118"/>
      <c r="D31" s="119"/>
      <c r="E31" s="118"/>
      <c r="F31" s="118"/>
      <c r="G31" s="118"/>
      <c r="H31" s="118"/>
      <c r="I31" s="118"/>
      <c r="J31" s="118"/>
      <c r="K31" s="118"/>
      <c r="L31" s="118"/>
    </row>
    <row r="32" spans="1:12" s="88" customFormat="1" ht="15" x14ac:dyDescent="0.25">
      <c r="A32" s="121" t="s">
        <v>221</v>
      </c>
      <c r="B32" s="122"/>
      <c r="C32" s="123">
        <f t="shared" ref="C32:L32" si="0">SUM(C8:C31)</f>
        <v>239149</v>
      </c>
      <c r="D32" s="124">
        <f t="shared" si="0"/>
        <v>234454</v>
      </c>
      <c r="E32" s="123">
        <f t="shared" si="0"/>
        <v>170576</v>
      </c>
      <c r="F32" s="123">
        <f t="shared" si="0"/>
        <v>0</v>
      </c>
      <c r="G32" s="123">
        <f t="shared" si="0"/>
        <v>85000</v>
      </c>
      <c r="H32" s="123">
        <f t="shared" si="0"/>
        <v>250000</v>
      </c>
      <c r="I32" s="123">
        <f t="shared" si="0"/>
        <v>200000</v>
      </c>
      <c r="J32" s="123">
        <f t="shared" si="0"/>
        <v>0</v>
      </c>
      <c r="K32" s="123">
        <f t="shared" si="0"/>
        <v>0</v>
      </c>
      <c r="L32" s="123">
        <f t="shared" si="0"/>
        <v>0</v>
      </c>
    </row>
    <row r="33" spans="1:12" s="88" customFormat="1" ht="15" x14ac:dyDescent="0.25">
      <c r="A33" s="125" t="s">
        <v>222</v>
      </c>
      <c r="B33" s="126"/>
      <c r="C33" s="127">
        <v>210000</v>
      </c>
      <c r="D33" s="127">
        <v>210000</v>
      </c>
      <c r="E33" s="127">
        <v>140000</v>
      </c>
      <c r="F33" s="128">
        <v>150000</v>
      </c>
      <c r="G33" s="128">
        <v>150000</v>
      </c>
      <c r="H33" s="127">
        <v>150000</v>
      </c>
      <c r="I33" s="127">
        <v>150000</v>
      </c>
      <c r="J33" s="127">
        <v>150000</v>
      </c>
      <c r="K33" s="127">
        <v>150000</v>
      </c>
      <c r="L33" s="127">
        <v>150000</v>
      </c>
    </row>
    <row r="34" spans="1:12" s="88" customFormat="1" ht="15" x14ac:dyDescent="0.25">
      <c r="A34" s="125" t="s">
        <v>223</v>
      </c>
      <c r="B34" s="126"/>
      <c r="C34" s="127">
        <f>B36-C32+C33</f>
        <v>195675</v>
      </c>
      <c r="D34" s="127">
        <f t="shared" ref="D34:L34" si="1">C36-D32+D33</f>
        <v>171329</v>
      </c>
      <c r="E34" s="127">
        <f t="shared" si="1"/>
        <v>141061</v>
      </c>
      <c r="F34" s="127">
        <f t="shared" si="1"/>
        <v>291315</v>
      </c>
      <c r="G34" s="127">
        <f t="shared" si="1"/>
        <v>356839</v>
      </c>
      <c r="H34" s="127">
        <f t="shared" si="1"/>
        <v>257481.31020000001</v>
      </c>
      <c r="I34" s="127">
        <f t="shared" si="1"/>
        <v>207944.77655836</v>
      </c>
      <c r="J34" s="127">
        <f t="shared" si="1"/>
        <v>358319.07715616503</v>
      </c>
      <c r="K34" s="127">
        <f t="shared" si="1"/>
        <v>508964.05149504612</v>
      </c>
      <c r="L34" s="127">
        <f t="shared" si="1"/>
        <v>659880.18678773718</v>
      </c>
    </row>
    <row r="35" spans="1:12" s="88" customFormat="1" ht="15" x14ac:dyDescent="0.25">
      <c r="A35" s="129" t="s">
        <v>224</v>
      </c>
      <c r="B35" s="126"/>
      <c r="C35" s="130">
        <v>108</v>
      </c>
      <c r="D35" s="130">
        <v>308</v>
      </c>
      <c r="E35" s="130">
        <v>254</v>
      </c>
      <c r="F35" s="130">
        <v>524</v>
      </c>
      <c r="G35" s="130">
        <f t="shared" ref="G35:L35" si="2">G34*0.0018</f>
        <v>642.31020000000001</v>
      </c>
      <c r="H35" s="130">
        <f t="shared" si="2"/>
        <v>463.46635836000002</v>
      </c>
      <c r="I35" s="130">
        <f t="shared" si="2"/>
        <v>374.30059780504797</v>
      </c>
      <c r="J35" s="130">
        <f t="shared" si="2"/>
        <v>644.97433888109708</v>
      </c>
      <c r="K35" s="130">
        <f t="shared" si="2"/>
        <v>916.13529269108301</v>
      </c>
      <c r="L35" s="130">
        <f t="shared" si="2"/>
        <v>1187.7843362179269</v>
      </c>
    </row>
    <row r="36" spans="1:12" s="88" customFormat="1" ht="15" x14ac:dyDescent="0.25">
      <c r="A36" s="125" t="s">
        <v>225</v>
      </c>
      <c r="B36" s="131">
        <v>224824</v>
      </c>
      <c r="C36" s="123">
        <f t="shared" ref="C36:L36" si="3">C34+C35</f>
        <v>195783</v>
      </c>
      <c r="D36" s="123">
        <f t="shared" si="3"/>
        <v>171637</v>
      </c>
      <c r="E36" s="123">
        <f t="shared" si="3"/>
        <v>141315</v>
      </c>
      <c r="F36" s="123">
        <f>F34+F35</f>
        <v>291839</v>
      </c>
      <c r="G36" s="123">
        <f>G34+G35</f>
        <v>357481.31020000001</v>
      </c>
      <c r="H36" s="123">
        <f>H34+H35</f>
        <v>257944.77655836</v>
      </c>
      <c r="I36" s="123">
        <f>I34+I35</f>
        <v>208319.07715616503</v>
      </c>
      <c r="J36" s="123">
        <f t="shared" si="3"/>
        <v>358964.05149504612</v>
      </c>
      <c r="K36" s="123">
        <f t="shared" si="3"/>
        <v>509880.18678773718</v>
      </c>
      <c r="L36" s="123">
        <f t="shared" si="3"/>
        <v>661067.9711239551</v>
      </c>
    </row>
    <row r="37" spans="1:12" ht="15" x14ac:dyDescent="0.25">
      <c r="A37" s="132" t="s">
        <v>0</v>
      </c>
      <c r="B37" s="77"/>
      <c r="C37" s="77"/>
      <c r="D37" s="77"/>
      <c r="E37" s="133" t="s">
        <v>0</v>
      </c>
      <c r="F37" s="77"/>
      <c r="G37" s="77"/>
      <c r="H37" s="77"/>
      <c r="I37" s="77"/>
      <c r="J37" s="77"/>
    </row>
    <row r="38" spans="1:12" ht="15" x14ac:dyDescent="0.25">
      <c r="A38" s="125"/>
      <c r="B38" s="77"/>
      <c r="C38" s="77"/>
      <c r="D38" s="77"/>
      <c r="E38" s="77"/>
      <c r="F38" s="77"/>
      <c r="G38" s="77" t="s">
        <v>0</v>
      </c>
      <c r="H38" s="77" t="s">
        <v>0</v>
      </c>
      <c r="I38" s="77" t="s">
        <v>0</v>
      </c>
      <c r="J38" s="77" t="s">
        <v>0</v>
      </c>
      <c r="K38" s="74" t="s">
        <v>0</v>
      </c>
    </row>
    <row r="39" spans="1:12" s="135" customFormat="1" x14ac:dyDescent="0.2">
      <c r="A39" s="121" t="s">
        <v>244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5" t="s">
        <v>0</v>
      </c>
    </row>
    <row r="41" spans="1:12" x14ac:dyDescent="0.2">
      <c r="A41" s="140" t="s">
        <v>0</v>
      </c>
      <c r="B41" s="140"/>
    </row>
    <row r="42" spans="1:12" x14ac:dyDescent="0.2">
      <c r="A42" s="74" t="s">
        <v>0</v>
      </c>
      <c r="B42" s="74" t="s">
        <v>0</v>
      </c>
    </row>
  </sheetData>
  <mergeCells count="22">
    <mergeCell ref="B14:B15"/>
    <mergeCell ref="B16:B17"/>
    <mergeCell ref="K16:K17"/>
    <mergeCell ref="L16:L17"/>
    <mergeCell ref="B18:B19"/>
    <mergeCell ref="K18:K19"/>
    <mergeCell ref="L18:L19"/>
    <mergeCell ref="I16:I17"/>
    <mergeCell ref="J16:J17"/>
    <mergeCell ref="I18:I19"/>
    <mergeCell ref="J18:J19"/>
    <mergeCell ref="A3:L3"/>
    <mergeCell ref="B8:B9"/>
    <mergeCell ref="L8:L9"/>
    <mergeCell ref="B10:B11"/>
    <mergeCell ref="B12:B13"/>
    <mergeCell ref="K12:K13"/>
    <mergeCell ref="L12:L13"/>
    <mergeCell ref="J8:J9"/>
    <mergeCell ref="I12:I13"/>
    <mergeCell ref="J12:J13"/>
    <mergeCell ref="I8:I9"/>
  </mergeCells>
  <pageMargins left="0.7" right="0.7" top="0.75" bottom="0.75" header="0.3" footer="0.3"/>
  <pageSetup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HwyFundBudget</vt:lpstr>
      <vt:lpstr>GenFundBudget</vt:lpstr>
      <vt:lpstr>Capital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Dummerston Town Clerk</cp:lastModifiedBy>
  <cp:lastPrinted>2021-11-28T14:28:00Z</cp:lastPrinted>
  <dcterms:created xsi:type="dcterms:W3CDTF">2017-12-31T21:39:58Z</dcterms:created>
  <dcterms:modified xsi:type="dcterms:W3CDTF">2022-01-19T22:58:55Z</dcterms:modified>
</cp:coreProperties>
</file>